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barbieri\Desktop\"/>
    </mc:Choice>
  </mc:AlternateContent>
  <bookViews>
    <workbookView xWindow="0" yWindow="0" windowWidth="28800" windowHeight="12135"/>
  </bookViews>
  <sheets>
    <sheet name="calcolo premi 2025" sheetId="4" r:id="rId1"/>
  </sheets>
  <calcPr calcId="152511" calcOnSave="0"/>
</workbook>
</file>

<file path=xl/calcChain.xml><?xml version="1.0" encoding="utf-8"?>
<calcChain xmlns="http://schemas.openxmlformats.org/spreadsheetml/2006/main">
  <c r="F4" i="4" l="1"/>
  <c r="F5" i="4" s="1"/>
  <c r="F6" i="4" s="1"/>
  <c r="F7" i="4" s="1"/>
  <c r="F8" i="4" s="1"/>
  <c r="F9" i="4" s="1"/>
  <c r="F10" i="4" s="1"/>
  <c r="F11" i="4" s="1"/>
  <c r="F12" i="4" s="1"/>
  <c r="F13" i="4" s="1"/>
  <c r="F14" i="4" s="1"/>
  <c r="F15" i="4" s="1"/>
  <c r="F16" i="4" s="1"/>
  <c r="F17" i="4" s="1"/>
  <c r="G110" i="4"/>
  <c r="G112" i="4" s="1"/>
  <c r="G113" i="4" s="1"/>
  <c r="A107" i="4"/>
  <c r="D106" i="4"/>
  <c r="E106" i="4" s="1"/>
  <c r="G106" i="4" s="1"/>
  <c r="I106" i="4" s="1"/>
  <c r="D105" i="4"/>
  <c r="E105" i="4" s="1"/>
  <c r="G105" i="4" s="1"/>
  <c r="I105" i="4" s="1"/>
  <c r="D104" i="4"/>
  <c r="E104" i="4" s="1"/>
  <c r="G104" i="4" s="1"/>
  <c r="I104" i="4" s="1"/>
  <c r="D103" i="4"/>
  <c r="E103" i="4" s="1"/>
  <c r="G103" i="4" s="1"/>
  <c r="I103" i="4" s="1"/>
  <c r="D102" i="4"/>
  <c r="E102" i="4" s="1"/>
  <c r="G102" i="4" s="1"/>
  <c r="I102" i="4" s="1"/>
  <c r="D101" i="4"/>
  <c r="E101" i="4" s="1"/>
  <c r="G101" i="4" s="1"/>
  <c r="I101" i="4" s="1"/>
  <c r="D100" i="4"/>
  <c r="E100" i="4" s="1"/>
  <c r="G100" i="4" s="1"/>
  <c r="I100" i="4" s="1"/>
  <c r="D99" i="4"/>
  <c r="E99" i="4" s="1"/>
  <c r="G99" i="4" s="1"/>
  <c r="I99" i="4" s="1"/>
  <c r="D98" i="4"/>
  <c r="E98" i="4" s="1"/>
  <c r="G98" i="4" s="1"/>
  <c r="I98" i="4" s="1"/>
  <c r="D97" i="4"/>
  <c r="E97" i="4" s="1"/>
  <c r="G97" i="4" s="1"/>
  <c r="I97" i="4" s="1"/>
  <c r="D96" i="4"/>
  <c r="E96" i="4" s="1"/>
  <c r="G96" i="4" s="1"/>
  <c r="I96" i="4" s="1"/>
  <c r="D95" i="4"/>
  <c r="E95" i="4" s="1"/>
  <c r="G95" i="4" s="1"/>
  <c r="I95" i="4" s="1"/>
  <c r="D94" i="4"/>
  <c r="E94" i="4" s="1"/>
  <c r="G94" i="4" s="1"/>
  <c r="I94" i="4" s="1"/>
  <c r="D18" i="4"/>
  <c r="E18" i="4" s="1"/>
  <c r="G18" i="4" s="1"/>
  <c r="I18" i="4" s="1"/>
  <c r="D93" i="4"/>
  <c r="E93" i="4" s="1"/>
  <c r="G93" i="4" s="1"/>
  <c r="I93" i="4" s="1"/>
  <c r="D92" i="4"/>
  <c r="E92" i="4" s="1"/>
  <c r="G92" i="4" s="1"/>
  <c r="I92" i="4" s="1"/>
  <c r="D91" i="4"/>
  <c r="E91" i="4" s="1"/>
  <c r="G91" i="4" s="1"/>
  <c r="I91" i="4" s="1"/>
  <c r="D90" i="4"/>
  <c r="E90" i="4" s="1"/>
  <c r="G90" i="4" s="1"/>
  <c r="I90" i="4" s="1"/>
  <c r="D89" i="4"/>
  <c r="E89" i="4" s="1"/>
  <c r="G89" i="4" s="1"/>
  <c r="I89" i="4" s="1"/>
  <c r="D88" i="4"/>
  <c r="E88" i="4" s="1"/>
  <c r="G88" i="4" s="1"/>
  <c r="I88" i="4" s="1"/>
  <c r="D87" i="4"/>
  <c r="E87" i="4" s="1"/>
  <c r="G87" i="4" s="1"/>
  <c r="I87" i="4" s="1"/>
  <c r="D86" i="4"/>
  <c r="E86" i="4" s="1"/>
  <c r="G86" i="4" s="1"/>
  <c r="I86" i="4" s="1"/>
  <c r="D85" i="4"/>
  <c r="E85" i="4" s="1"/>
  <c r="G85" i="4" s="1"/>
  <c r="I85" i="4" s="1"/>
  <c r="D84" i="4"/>
  <c r="E84" i="4" s="1"/>
  <c r="G84" i="4" s="1"/>
  <c r="I84" i="4" s="1"/>
  <c r="D83" i="4"/>
  <c r="E83" i="4" s="1"/>
  <c r="G83" i="4" s="1"/>
  <c r="I83" i="4" s="1"/>
  <c r="D82" i="4"/>
  <c r="E82" i="4" s="1"/>
  <c r="G82" i="4" s="1"/>
  <c r="I82" i="4" s="1"/>
  <c r="D81" i="4"/>
  <c r="E81" i="4" s="1"/>
  <c r="G81" i="4" s="1"/>
  <c r="I81" i="4" s="1"/>
  <c r="D80" i="4"/>
  <c r="E80" i="4" s="1"/>
  <c r="G80" i="4" s="1"/>
  <c r="I80" i="4" s="1"/>
  <c r="D79" i="4"/>
  <c r="E79" i="4" s="1"/>
  <c r="G79" i="4" s="1"/>
  <c r="I79" i="4" s="1"/>
  <c r="D27" i="4"/>
  <c r="E27" i="4" s="1"/>
  <c r="G27" i="4" s="1"/>
  <c r="I27" i="4" s="1"/>
  <c r="D78" i="4"/>
  <c r="E78" i="4" s="1"/>
  <c r="G78" i="4" s="1"/>
  <c r="I78" i="4" s="1"/>
  <c r="D77" i="4"/>
  <c r="E77" i="4" s="1"/>
  <c r="G77" i="4" s="1"/>
  <c r="I77" i="4" s="1"/>
  <c r="D76" i="4"/>
  <c r="E76" i="4" s="1"/>
  <c r="G76" i="4" s="1"/>
  <c r="I76" i="4" s="1"/>
  <c r="D75" i="4"/>
  <c r="E75" i="4" s="1"/>
  <c r="G75" i="4" s="1"/>
  <c r="I75" i="4" s="1"/>
  <c r="D74" i="4"/>
  <c r="E74" i="4" s="1"/>
  <c r="G74" i="4" s="1"/>
  <c r="I74" i="4" s="1"/>
  <c r="D73" i="4"/>
  <c r="E73" i="4" s="1"/>
  <c r="G73" i="4" s="1"/>
  <c r="I73" i="4" s="1"/>
  <c r="D72" i="4"/>
  <c r="E72" i="4" s="1"/>
  <c r="G72" i="4" s="1"/>
  <c r="I72" i="4" s="1"/>
  <c r="D71" i="4"/>
  <c r="E71" i="4" s="1"/>
  <c r="G71" i="4" s="1"/>
  <c r="I71" i="4" s="1"/>
  <c r="D70" i="4"/>
  <c r="E70" i="4" s="1"/>
  <c r="G70" i="4" s="1"/>
  <c r="I70" i="4" s="1"/>
  <c r="D69" i="4"/>
  <c r="E69" i="4" s="1"/>
  <c r="G69" i="4" s="1"/>
  <c r="I69" i="4" s="1"/>
  <c r="D68" i="4"/>
  <c r="E68" i="4" s="1"/>
  <c r="G68" i="4" s="1"/>
  <c r="I68" i="4" s="1"/>
  <c r="D67" i="4"/>
  <c r="E67" i="4" s="1"/>
  <c r="G67" i="4" s="1"/>
  <c r="I67" i="4" s="1"/>
  <c r="D66" i="4"/>
  <c r="E66" i="4" s="1"/>
  <c r="G66" i="4" s="1"/>
  <c r="I66" i="4" s="1"/>
  <c r="D65" i="4"/>
  <c r="E65" i="4" s="1"/>
  <c r="G65" i="4" s="1"/>
  <c r="I65" i="4" s="1"/>
  <c r="D20" i="4"/>
  <c r="E20" i="4" s="1"/>
  <c r="G20" i="4" s="1"/>
  <c r="I20" i="4" s="1"/>
  <c r="D64" i="4"/>
  <c r="E64" i="4" s="1"/>
  <c r="G64" i="4" s="1"/>
  <c r="I64" i="4" s="1"/>
  <c r="D63" i="4"/>
  <c r="E63" i="4" s="1"/>
  <c r="G63" i="4" s="1"/>
  <c r="I63" i="4" s="1"/>
  <c r="D62" i="4"/>
  <c r="E62" i="4" s="1"/>
  <c r="G62" i="4" s="1"/>
  <c r="I62" i="4" s="1"/>
  <c r="D61" i="4"/>
  <c r="E61" i="4" s="1"/>
  <c r="G61" i="4" s="1"/>
  <c r="I61" i="4" s="1"/>
  <c r="D60" i="4"/>
  <c r="E60" i="4" s="1"/>
  <c r="G60" i="4" s="1"/>
  <c r="I60" i="4" s="1"/>
  <c r="D31" i="4"/>
  <c r="E31" i="4" s="1"/>
  <c r="G31" i="4" s="1"/>
  <c r="I31" i="4" s="1"/>
  <c r="D59" i="4"/>
  <c r="E59" i="4" s="1"/>
  <c r="G59" i="4" s="1"/>
  <c r="I59" i="4" s="1"/>
  <c r="D58" i="4"/>
  <c r="E58" i="4" s="1"/>
  <c r="G58" i="4" s="1"/>
  <c r="I58" i="4" s="1"/>
  <c r="D19" i="4"/>
  <c r="E19" i="4" s="1"/>
  <c r="G19" i="4" s="1"/>
  <c r="I19" i="4" s="1"/>
  <c r="D57" i="4"/>
  <c r="E57" i="4" s="1"/>
  <c r="G57" i="4" s="1"/>
  <c r="I57" i="4" s="1"/>
  <c r="D56" i="4"/>
  <c r="E56" i="4" s="1"/>
  <c r="G56" i="4" s="1"/>
  <c r="I56" i="4" s="1"/>
  <c r="D55" i="4"/>
  <c r="E55" i="4" s="1"/>
  <c r="G55" i="4" s="1"/>
  <c r="I55" i="4" s="1"/>
  <c r="D54" i="4"/>
  <c r="E54" i="4" s="1"/>
  <c r="G54" i="4" s="1"/>
  <c r="I54" i="4" s="1"/>
  <c r="D53" i="4"/>
  <c r="E53" i="4" s="1"/>
  <c r="G53" i="4" s="1"/>
  <c r="I53" i="4" s="1"/>
  <c r="D52" i="4"/>
  <c r="E52" i="4" s="1"/>
  <c r="G52" i="4" s="1"/>
  <c r="I52" i="4" s="1"/>
  <c r="D51" i="4"/>
  <c r="E51" i="4" s="1"/>
  <c r="G51" i="4" s="1"/>
  <c r="I51" i="4" s="1"/>
  <c r="D50" i="4"/>
  <c r="E50" i="4" s="1"/>
  <c r="G50" i="4" s="1"/>
  <c r="I50" i="4" s="1"/>
  <c r="D49" i="4"/>
  <c r="E49" i="4" s="1"/>
  <c r="G49" i="4" s="1"/>
  <c r="I49" i="4" s="1"/>
  <c r="D48" i="4"/>
  <c r="E48" i="4" s="1"/>
  <c r="G48" i="4" s="1"/>
  <c r="I48" i="4" s="1"/>
  <c r="D47" i="4"/>
  <c r="E47" i="4" s="1"/>
  <c r="G47" i="4" s="1"/>
  <c r="I47" i="4" s="1"/>
  <c r="D46" i="4"/>
  <c r="E46" i="4" s="1"/>
  <c r="G46" i="4" s="1"/>
  <c r="I46" i="4" s="1"/>
  <c r="D45" i="4"/>
  <c r="E45" i="4" s="1"/>
  <c r="G45" i="4" s="1"/>
  <c r="I45" i="4" s="1"/>
  <c r="D44" i="4"/>
  <c r="E44" i="4" s="1"/>
  <c r="G44" i="4" s="1"/>
  <c r="I44" i="4" s="1"/>
  <c r="D43" i="4"/>
  <c r="E43" i="4" s="1"/>
  <c r="G43" i="4" s="1"/>
  <c r="I43" i="4" s="1"/>
  <c r="D42" i="4"/>
  <c r="E42" i="4" s="1"/>
  <c r="G42" i="4" s="1"/>
  <c r="I42" i="4" s="1"/>
  <c r="D41" i="4"/>
  <c r="E41" i="4" s="1"/>
  <c r="G41" i="4" s="1"/>
  <c r="I41" i="4" s="1"/>
  <c r="D40" i="4"/>
  <c r="E40" i="4" s="1"/>
  <c r="G40" i="4" s="1"/>
  <c r="I40" i="4" s="1"/>
  <c r="D39" i="4"/>
  <c r="E39" i="4" s="1"/>
  <c r="G39" i="4" s="1"/>
  <c r="I39" i="4" s="1"/>
  <c r="D38" i="4"/>
  <c r="E38" i="4" s="1"/>
  <c r="G38" i="4" s="1"/>
  <c r="I38" i="4" s="1"/>
  <c r="D37" i="4"/>
  <c r="E37" i="4" s="1"/>
  <c r="G37" i="4" s="1"/>
  <c r="I37" i="4" s="1"/>
  <c r="D36" i="4"/>
  <c r="E36" i="4" s="1"/>
  <c r="G36" i="4" s="1"/>
  <c r="I36" i="4" s="1"/>
  <c r="D13" i="4"/>
  <c r="E13" i="4" s="1"/>
  <c r="G13" i="4" s="1"/>
  <c r="I13" i="4" s="1"/>
  <c r="D35" i="4"/>
  <c r="E35" i="4" s="1"/>
  <c r="G35" i="4" s="1"/>
  <c r="I35" i="4" s="1"/>
  <c r="D34" i="4"/>
  <c r="E34" i="4" s="1"/>
  <c r="G34" i="4" s="1"/>
  <c r="I34" i="4" s="1"/>
  <c r="D33" i="4"/>
  <c r="E33" i="4" s="1"/>
  <c r="G33" i="4" s="1"/>
  <c r="I33" i="4" s="1"/>
  <c r="D32" i="4"/>
  <c r="E32" i="4" s="1"/>
  <c r="G32" i="4" s="1"/>
  <c r="I32" i="4" s="1"/>
  <c r="D30" i="4"/>
  <c r="E30" i="4" s="1"/>
  <c r="G30" i="4" s="1"/>
  <c r="I30" i="4" s="1"/>
  <c r="D29" i="4"/>
  <c r="E29" i="4" s="1"/>
  <c r="G29" i="4" s="1"/>
  <c r="I29" i="4" s="1"/>
  <c r="D28" i="4"/>
  <c r="E28" i="4" s="1"/>
  <c r="G28" i="4" s="1"/>
  <c r="I28" i="4" s="1"/>
  <c r="D26" i="4"/>
  <c r="E26" i="4" s="1"/>
  <c r="G26" i="4" s="1"/>
  <c r="I26" i="4" s="1"/>
  <c r="D25" i="4"/>
  <c r="E25" i="4" s="1"/>
  <c r="G25" i="4" s="1"/>
  <c r="I25" i="4" s="1"/>
  <c r="D24" i="4"/>
  <c r="E24" i="4" s="1"/>
  <c r="G24" i="4" s="1"/>
  <c r="I24" i="4" s="1"/>
  <c r="D22" i="4"/>
  <c r="E22" i="4" s="1"/>
  <c r="G22" i="4" s="1"/>
  <c r="I22" i="4" s="1"/>
  <c r="D21" i="4"/>
  <c r="E21" i="4" s="1"/>
  <c r="G21" i="4" s="1"/>
  <c r="I21" i="4" s="1"/>
  <c r="D17" i="4"/>
  <c r="E17" i="4" s="1"/>
  <c r="G17" i="4" s="1"/>
  <c r="I17" i="4" s="1"/>
  <c r="D16" i="4"/>
  <c r="E16" i="4" s="1"/>
  <c r="G16" i="4" s="1"/>
  <c r="I16" i="4" s="1"/>
  <c r="D15" i="4"/>
  <c r="E15" i="4" s="1"/>
  <c r="G15" i="4" s="1"/>
  <c r="I15" i="4" s="1"/>
  <c r="D14" i="4"/>
  <c r="E14" i="4" s="1"/>
  <c r="G14" i="4" s="1"/>
  <c r="I14" i="4" s="1"/>
  <c r="D12" i="4"/>
  <c r="E12" i="4" s="1"/>
  <c r="G12" i="4" s="1"/>
  <c r="I12" i="4" s="1"/>
  <c r="D11" i="4"/>
  <c r="E11" i="4" s="1"/>
  <c r="G11" i="4" s="1"/>
  <c r="I11" i="4" s="1"/>
  <c r="D10" i="4"/>
  <c r="E10" i="4" s="1"/>
  <c r="G10" i="4" s="1"/>
  <c r="I10" i="4" s="1"/>
  <c r="D9" i="4"/>
  <c r="E9" i="4" s="1"/>
  <c r="G9" i="4" s="1"/>
  <c r="I9" i="4" s="1"/>
  <c r="D7" i="4"/>
  <c r="E7" i="4" s="1"/>
  <c r="G7" i="4" s="1"/>
  <c r="I7" i="4" s="1"/>
  <c r="D6" i="4"/>
  <c r="E6" i="4" s="1"/>
  <c r="G6" i="4" s="1"/>
  <c r="I6" i="4" s="1"/>
  <c r="D5" i="4"/>
  <c r="E5" i="4" s="1"/>
  <c r="G5" i="4" s="1"/>
  <c r="I5" i="4" s="1"/>
  <c r="D4" i="4"/>
  <c r="E4" i="4" s="1"/>
  <c r="G4" i="4" s="1"/>
  <c r="I4" i="4" s="1"/>
  <c r="D8" i="4"/>
  <c r="E8" i="4" s="1"/>
  <c r="G8" i="4" s="1"/>
  <c r="I8" i="4" s="1"/>
  <c r="D23" i="4"/>
  <c r="E23" i="4" s="1"/>
  <c r="G23" i="4" s="1"/>
  <c r="I23" i="4" s="1"/>
  <c r="D3" i="4"/>
  <c r="E3" i="4" s="1"/>
  <c r="E107" i="4" l="1"/>
  <c r="G3" i="4"/>
  <c r="I3" i="4" l="1"/>
  <c r="I107" i="4" s="1"/>
  <c r="G107" i="4"/>
  <c r="G108" i="4" s="1"/>
  <c r="E108" i="4"/>
</calcChain>
</file>

<file path=xl/sharedStrings.xml><?xml version="1.0" encoding="utf-8"?>
<sst xmlns="http://schemas.openxmlformats.org/spreadsheetml/2006/main" count="23" uniqueCount="23">
  <si>
    <t>% presenza 2025</t>
  </si>
  <si>
    <t>VOTO</t>
  </si>
  <si>
    <t>PESO VALUTAZIONE</t>
  </si>
  <si>
    <t>da 0 a 5,49</t>
  </si>
  <si>
    <t>nulla</t>
  </si>
  <si>
    <t>da 5,5 a 6,99</t>
  </si>
  <si>
    <t>1/3,</t>
  </si>
  <si>
    <t>da 7,0 a 8,49</t>
  </si>
  <si>
    <t xml:space="preserve"> 2/3</t>
  </si>
  <si>
    <t>da 8,5 a 10</t>
  </si>
  <si>
    <t>PESO</t>
  </si>
  <si>
    <t xml:space="preserve">somma "numeri" di presenza: </t>
  </si>
  <si>
    <t xml:space="preserve">importo quota fondo destinata a premio produttività : </t>
  </si>
  <si>
    <t xml:space="preserve">premio  medio ogni punto % : </t>
  </si>
  <si>
    <t xml:space="preserve">PREMIO MASSIMO per un Full Time presente x 12 mesi : </t>
  </si>
  <si>
    <t>premio</t>
  </si>
  <si>
    <t xml:space="preserve">TOT. PREMI : </t>
  </si>
  <si>
    <t xml:space="preserve">PREMIO MEDIO PROCAPITE : </t>
  </si>
  <si>
    <t>n. dip. in "eccellenza"</t>
  </si>
  <si>
    <t>Premio "rapportato" al totale imputato di € 31.440,50</t>
  </si>
  <si>
    <t>premio eccellenza</t>
  </si>
  <si>
    <t>TOT. PREMIO asp + eccellenza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</si>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</sst>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8"/>
      <name val="Segoe UI"/>
      <family val="2"/>
    </font>
    <font>
      <sz val="10"/>
      <name val="Segoe U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 wrapText="1"/>
    </xf>
    <xf numFmtId="4" fontId="4" fillId="4" borderId="1" xfId="1" applyNumberFormat="1" applyFont="1" applyFill="1" applyBorder="1" applyAlignment="1">
      <alignment horizontal="right" vertical="center" wrapText="1"/>
    </xf>
    <xf numFmtId="0" fontId="0" fillId="5" borderId="1" xfId="0" applyFill="1" applyBorder="1"/>
    <xf numFmtId="4" fontId="4" fillId="3" borderId="1" xfId="1" applyNumberFormat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0" fillId="2" borderId="1" xfId="0" applyFill="1" applyBorder="1"/>
    <xf numFmtId="2" fontId="0" fillId="8" borderId="1" xfId="0" applyNumberFormat="1" applyFill="1" applyBorder="1"/>
    <xf numFmtId="0" fontId="0" fillId="7" borderId="1" xfId="0" applyFill="1" applyBorder="1"/>
    <xf numFmtId="2" fontId="0" fillId="7" borderId="1" xfId="0" applyNumberFormat="1" applyFill="1" applyBorder="1"/>
    <xf numFmtId="2" fontId="0" fillId="9" borderId="1" xfId="0" applyNumberForma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8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10" fontId="6" fillId="0" borderId="2" xfId="0" applyNumberFormat="1" applyFont="1" applyFill="1" applyBorder="1" applyAlignment="1">
      <alignment horizontal="right"/>
    </xf>
    <xf numFmtId="4" fontId="6" fillId="6" borderId="1" xfId="0" applyNumberFormat="1" applyFont="1" applyFill="1" applyBorder="1"/>
    <xf numFmtId="0" fontId="0" fillId="10" borderId="0" xfId="0" applyFill="1"/>
    <xf numFmtId="10" fontId="7" fillId="10" borderId="0" xfId="0" applyNumberFormat="1" applyFont="1" applyFill="1" applyBorder="1" applyAlignment="1">
      <alignment horizontal="right"/>
    </xf>
    <xf numFmtId="4" fontId="7" fillId="10" borderId="1" xfId="0" applyNumberFormat="1" applyFont="1" applyFill="1" applyBorder="1"/>
    <xf numFmtId="4" fontId="6" fillId="0" borderId="1" xfId="0" applyNumberFormat="1" applyFont="1" applyBorder="1"/>
    <xf numFmtId="0" fontId="8" fillId="0" borderId="0" xfId="0" applyFont="1" applyBorder="1" applyAlignment="1">
      <alignment horizontal="right"/>
    </xf>
    <xf numFmtId="4" fontId="0" fillId="9" borderId="1" xfId="0" applyNumberFormat="1" applyFill="1" applyBorder="1"/>
    <xf numFmtId="2" fontId="0" fillId="0" borderId="1" xfId="0" applyNumberFormat="1" applyBorder="1"/>
    <xf numFmtId="4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right"/>
    </xf>
    <xf numFmtId="4" fontId="0" fillId="0" borderId="4" xfId="0" applyNumberFormat="1" applyBorder="1"/>
    <xf numFmtId="2" fontId="0" fillId="0" borderId="0" xfId="0" applyNumberFormat="1" applyAlignment="1">
      <alignment horizontal="right"/>
    </xf>
    <xf numFmtId="2" fontId="0" fillId="0" borderId="5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4" fontId="6" fillId="7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6" borderId="4" xfId="0" applyNumberFormat="1" applyFill="1" applyBorder="1"/>
    <xf numFmtId="2" fontId="0" fillId="5" borderId="1" xfId="0" applyNumberFormat="1" applyFill="1" applyBorder="1"/>
    <xf numFmtId="0" fontId="5" fillId="8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2" fontId="0" fillId="0" borderId="7" xfId="0" applyNumberFormat="1" applyBorder="1"/>
    <xf numFmtId="2" fontId="0" fillId="0" borderId="8" xfId="0" applyNumberFormat="1" applyBorder="1"/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abSelected="1" topLeftCell="A88" workbookViewId="0">
      <selection activeCell="G106" sqref="G106"/>
    </sheetView>
  </sheetViews>
  <sheetFormatPr defaultRowHeight="15" customHeight="1" x14ac:dyDescent="0.25"/>
  <cols>
    <col min="1" max="1" width="4.85546875" customWidth="1"/>
    <col min="5" max="6" width="11.42578125" customWidth="1"/>
    <col min="7" max="7" width="15.28515625" customWidth="1"/>
    <col min="8" max="8" width="10.85546875" customWidth="1"/>
    <col min="9" max="9" width="12.5703125" customWidth="1"/>
  </cols>
  <sheetData>
    <row r="1" spans="1:9" s="1" customFormat="1" ht="15" customHeight="1" x14ac:dyDescent="0.25"/>
    <row r="2" spans="1:9" ht="60" customHeight="1" x14ac:dyDescent="0.25">
      <c r="A2" s="39" t="s">
        <v>22</v>
      </c>
      <c r="B2" s="5" t="s">
        <v>0</v>
      </c>
      <c r="C2" s="6" t="s">
        <v>1</v>
      </c>
      <c r="D2" s="15" t="s">
        <v>10</v>
      </c>
      <c r="E2" s="26" t="s">
        <v>15</v>
      </c>
      <c r="F2" s="33" t="s">
        <v>18</v>
      </c>
      <c r="G2" s="34" t="s">
        <v>19</v>
      </c>
      <c r="H2" s="34" t="s">
        <v>20</v>
      </c>
      <c r="I2" s="35" t="s">
        <v>21</v>
      </c>
    </row>
    <row r="3" spans="1:9" ht="15" customHeight="1" x14ac:dyDescent="0.25">
      <c r="A3" s="31">
        <v>1</v>
      </c>
      <c r="B3" s="2">
        <v>99.277777777777771</v>
      </c>
      <c r="C3" s="9">
        <v>9.17</v>
      </c>
      <c r="D3" s="16">
        <f t="shared" ref="D3:D34" si="0">IF(C3&lt;5.5,0,IF(C3&lt;7,1/3,IF(C3&lt;8.5,2/3,3/3)))</f>
        <v>1</v>
      </c>
      <c r="E3" s="25">
        <f t="shared" ref="E3:E34" si="1">3.56*B3*D3</f>
        <v>353.42888888888888</v>
      </c>
      <c r="F3" s="40">
        <v>1</v>
      </c>
      <c r="G3" s="25">
        <f t="shared" ref="G3:G34" si="2">E3*31440.5/31622.45</f>
        <v>351.39532139701731</v>
      </c>
      <c r="H3" s="25">
        <v>90.69</v>
      </c>
      <c r="I3" s="25">
        <f t="shared" ref="I3:I34" si="3">SUM(G3:H3)</f>
        <v>442.08532139701731</v>
      </c>
    </row>
    <row r="4" spans="1:9" ht="15" customHeight="1" x14ac:dyDescent="0.25">
      <c r="A4" s="31">
        <v>1</v>
      </c>
      <c r="B4" s="2">
        <v>96.591166046775442</v>
      </c>
      <c r="C4" s="9">
        <v>9.08</v>
      </c>
      <c r="D4" s="16">
        <f t="shared" si="0"/>
        <v>1</v>
      </c>
      <c r="E4" s="25">
        <f t="shared" si="1"/>
        <v>343.86455112652055</v>
      </c>
      <c r="F4" s="40">
        <f>1+F3</f>
        <v>2</v>
      </c>
      <c r="G4" s="25">
        <f t="shared" si="2"/>
        <v>341.88601514725673</v>
      </c>
      <c r="H4" s="25">
        <v>90.69</v>
      </c>
      <c r="I4" s="25">
        <f t="shared" si="3"/>
        <v>432.57601514725673</v>
      </c>
    </row>
    <row r="5" spans="1:9" ht="15" customHeight="1" x14ac:dyDescent="0.25">
      <c r="A5" s="31">
        <v>1</v>
      </c>
      <c r="B5" s="2">
        <v>87.893032408198508</v>
      </c>
      <c r="C5" s="9">
        <v>9.08</v>
      </c>
      <c r="D5" s="16">
        <f t="shared" si="0"/>
        <v>1</v>
      </c>
      <c r="E5" s="25">
        <f t="shared" si="1"/>
        <v>312.89919537318667</v>
      </c>
      <c r="F5" s="40">
        <f t="shared" ref="F5:F17" si="4">1+F4</f>
        <v>3</v>
      </c>
      <c r="G5" s="25">
        <f t="shared" si="2"/>
        <v>311.09882858952028</v>
      </c>
      <c r="H5" s="25">
        <v>90.69</v>
      </c>
      <c r="I5" s="25">
        <f t="shared" si="3"/>
        <v>401.78882858952028</v>
      </c>
    </row>
    <row r="6" spans="1:9" ht="15" customHeight="1" x14ac:dyDescent="0.25">
      <c r="A6" s="31">
        <v>1</v>
      </c>
      <c r="B6" s="2">
        <v>97.494301994301992</v>
      </c>
      <c r="C6" s="9">
        <v>9.08</v>
      </c>
      <c r="D6" s="16">
        <f t="shared" si="0"/>
        <v>1</v>
      </c>
      <c r="E6" s="25">
        <f t="shared" si="1"/>
        <v>347.07971509971509</v>
      </c>
      <c r="F6" s="40">
        <f t="shared" si="4"/>
        <v>4</v>
      </c>
      <c r="G6" s="25">
        <f t="shared" si="2"/>
        <v>345.08267963401295</v>
      </c>
      <c r="H6" s="25">
        <v>90.69</v>
      </c>
      <c r="I6" s="25">
        <f t="shared" si="3"/>
        <v>435.77267963401295</v>
      </c>
    </row>
    <row r="7" spans="1:9" ht="15" customHeight="1" x14ac:dyDescent="0.25">
      <c r="A7" s="31">
        <v>1</v>
      </c>
      <c r="B7" s="2">
        <v>94.361348528015185</v>
      </c>
      <c r="C7" s="11">
        <v>9.06</v>
      </c>
      <c r="D7" s="16">
        <f t="shared" si="0"/>
        <v>1</v>
      </c>
      <c r="E7" s="25">
        <f t="shared" si="1"/>
        <v>335.92640075973407</v>
      </c>
      <c r="F7" s="41">
        <f t="shared" si="4"/>
        <v>5</v>
      </c>
      <c r="G7" s="25">
        <f t="shared" si="2"/>
        <v>333.99353949761701</v>
      </c>
      <c r="H7" s="42">
        <v>90.69</v>
      </c>
      <c r="I7" s="25">
        <f t="shared" si="3"/>
        <v>424.68353949761701</v>
      </c>
    </row>
    <row r="8" spans="1:9" ht="15" customHeight="1" x14ac:dyDescent="0.25">
      <c r="A8" s="31">
        <v>1</v>
      </c>
      <c r="B8" s="2">
        <v>99.565972222222214</v>
      </c>
      <c r="C8" s="37">
        <v>9.06</v>
      </c>
      <c r="D8" s="16">
        <f t="shared" si="0"/>
        <v>1</v>
      </c>
      <c r="E8" s="25">
        <f t="shared" si="1"/>
        <v>354.45486111111109</v>
      </c>
      <c r="F8" s="41">
        <f t="shared" si="4"/>
        <v>6</v>
      </c>
      <c r="G8" s="25">
        <f t="shared" si="2"/>
        <v>352.41539035602517</v>
      </c>
      <c r="H8" s="42">
        <v>90.69</v>
      </c>
      <c r="I8" s="25">
        <f t="shared" si="3"/>
        <v>443.10539035602517</v>
      </c>
    </row>
    <row r="9" spans="1:9" ht="15" customHeight="1" x14ac:dyDescent="0.25">
      <c r="A9" s="31">
        <v>1</v>
      </c>
      <c r="B9" s="2">
        <v>87.460301511905925</v>
      </c>
      <c r="C9" s="9">
        <v>9.0399999999999991</v>
      </c>
      <c r="D9" s="16">
        <f t="shared" si="0"/>
        <v>1</v>
      </c>
      <c r="E9" s="25">
        <f t="shared" si="1"/>
        <v>311.35867338238512</v>
      </c>
      <c r="F9" s="41">
        <f t="shared" si="4"/>
        <v>7</v>
      </c>
      <c r="G9" s="25">
        <f t="shared" si="2"/>
        <v>309.56717049054959</v>
      </c>
      <c r="H9" s="42">
        <v>90.69</v>
      </c>
      <c r="I9" s="25">
        <f t="shared" si="3"/>
        <v>400.25717049054958</v>
      </c>
    </row>
    <row r="10" spans="1:9" ht="15" customHeight="1" x14ac:dyDescent="0.25">
      <c r="A10" s="31">
        <v>1</v>
      </c>
      <c r="B10" s="2">
        <v>98.753561253561244</v>
      </c>
      <c r="C10" s="9">
        <v>9.0399999999999991</v>
      </c>
      <c r="D10" s="16">
        <f t="shared" si="0"/>
        <v>1</v>
      </c>
      <c r="E10" s="25">
        <f t="shared" si="1"/>
        <v>351.56267806267806</v>
      </c>
      <c r="F10" s="41">
        <f t="shared" si="4"/>
        <v>8</v>
      </c>
      <c r="G10" s="25">
        <f t="shared" si="2"/>
        <v>349.53984841875405</v>
      </c>
      <c r="H10" s="42">
        <v>90.69</v>
      </c>
      <c r="I10" s="25">
        <f t="shared" si="3"/>
        <v>440.22984841875405</v>
      </c>
    </row>
    <row r="11" spans="1:9" ht="15" customHeight="1" x14ac:dyDescent="0.25">
      <c r="A11" s="31">
        <v>1</v>
      </c>
      <c r="B11" s="2">
        <v>91.517697536843698</v>
      </c>
      <c r="C11" s="9">
        <v>9.0399999999999991</v>
      </c>
      <c r="D11" s="16">
        <f t="shared" si="0"/>
        <v>1</v>
      </c>
      <c r="E11" s="25">
        <f t="shared" si="1"/>
        <v>325.80300323116359</v>
      </c>
      <c r="F11" s="41">
        <f t="shared" si="4"/>
        <v>9</v>
      </c>
      <c r="G11" s="25">
        <f t="shared" si="2"/>
        <v>323.92839021294674</v>
      </c>
      <c r="H11" s="42">
        <v>90.69</v>
      </c>
      <c r="I11" s="25">
        <f t="shared" si="3"/>
        <v>414.61839021294674</v>
      </c>
    </row>
    <row r="12" spans="1:9" ht="15" customHeight="1" x14ac:dyDescent="0.25">
      <c r="A12" s="31">
        <v>1</v>
      </c>
      <c r="B12" s="2">
        <v>96.925246461471659</v>
      </c>
      <c r="C12" s="9">
        <v>9.0399999999999991</v>
      </c>
      <c r="D12" s="16">
        <f t="shared" si="0"/>
        <v>1</v>
      </c>
      <c r="E12" s="25">
        <f t="shared" si="1"/>
        <v>345.05387740283913</v>
      </c>
      <c r="F12" s="41">
        <f t="shared" si="4"/>
        <v>10</v>
      </c>
      <c r="G12" s="25">
        <f t="shared" si="2"/>
        <v>343.0684982499447</v>
      </c>
      <c r="H12" s="42">
        <v>90.69</v>
      </c>
      <c r="I12" s="25">
        <f t="shared" si="3"/>
        <v>433.75849824994469</v>
      </c>
    </row>
    <row r="13" spans="1:9" ht="15" customHeight="1" x14ac:dyDescent="0.25">
      <c r="A13" s="31">
        <v>1</v>
      </c>
      <c r="B13" s="2">
        <v>99.999999999999986</v>
      </c>
      <c r="C13" s="3">
        <v>9.0399999999999991</v>
      </c>
      <c r="D13" s="16">
        <f t="shared" si="0"/>
        <v>1</v>
      </c>
      <c r="E13" s="25">
        <f t="shared" si="1"/>
        <v>355.99999999999994</v>
      </c>
      <c r="F13" s="41">
        <f t="shared" si="4"/>
        <v>11</v>
      </c>
      <c r="G13" s="25">
        <f t="shared" si="2"/>
        <v>353.95163878826588</v>
      </c>
      <c r="H13" s="42">
        <v>90.69</v>
      </c>
      <c r="I13" s="25">
        <f t="shared" si="3"/>
        <v>444.64163878826588</v>
      </c>
    </row>
    <row r="14" spans="1:9" ht="15" customHeight="1" x14ac:dyDescent="0.25">
      <c r="A14" s="31">
        <v>1</v>
      </c>
      <c r="B14" s="2">
        <v>98.482339955849881</v>
      </c>
      <c r="C14" s="11">
        <v>9.0399999999999991</v>
      </c>
      <c r="D14" s="16">
        <f t="shared" si="0"/>
        <v>1</v>
      </c>
      <c r="E14" s="25">
        <f t="shared" si="1"/>
        <v>350.59713024282559</v>
      </c>
      <c r="F14" s="41">
        <f t="shared" si="4"/>
        <v>12</v>
      </c>
      <c r="G14" s="25">
        <f t="shared" si="2"/>
        <v>348.57985619076192</v>
      </c>
      <c r="H14" s="42">
        <v>90.69</v>
      </c>
      <c r="I14" s="25">
        <f t="shared" si="3"/>
        <v>439.26985619076191</v>
      </c>
    </row>
    <row r="15" spans="1:9" ht="15" customHeight="1" x14ac:dyDescent="0.25">
      <c r="A15" s="31">
        <v>1</v>
      </c>
      <c r="B15" s="2">
        <v>98.957934015491062</v>
      </c>
      <c r="C15" s="9">
        <v>9.0399999999999991</v>
      </c>
      <c r="D15" s="16">
        <f t="shared" si="0"/>
        <v>1</v>
      </c>
      <c r="E15" s="25">
        <f t="shared" si="1"/>
        <v>352.29024509514818</v>
      </c>
      <c r="F15" s="41">
        <f t="shared" si="4"/>
        <v>13</v>
      </c>
      <c r="G15" s="25">
        <f t="shared" si="2"/>
        <v>350.26322915884145</v>
      </c>
      <c r="H15" s="42">
        <v>90.69</v>
      </c>
      <c r="I15" s="25">
        <f t="shared" si="3"/>
        <v>440.95322915884145</v>
      </c>
    </row>
    <row r="16" spans="1:9" ht="15" customHeight="1" x14ac:dyDescent="0.25">
      <c r="A16" s="31">
        <v>1</v>
      </c>
      <c r="B16" s="2">
        <v>98.317253287200089</v>
      </c>
      <c r="C16" s="9">
        <v>9.0399999999999991</v>
      </c>
      <c r="D16" s="16">
        <f t="shared" si="0"/>
        <v>1</v>
      </c>
      <c r="E16" s="25">
        <f t="shared" si="1"/>
        <v>350.00942170243235</v>
      </c>
      <c r="F16" s="41">
        <f t="shared" si="4"/>
        <v>14</v>
      </c>
      <c r="G16" s="25">
        <f t="shared" si="2"/>
        <v>347.99552922165498</v>
      </c>
      <c r="H16" s="43">
        <v>90.69</v>
      </c>
      <c r="I16" s="25">
        <f t="shared" si="3"/>
        <v>438.68552922165497</v>
      </c>
    </row>
    <row r="17" spans="1:9" ht="15" customHeight="1" x14ac:dyDescent="0.25">
      <c r="A17" s="31">
        <v>1</v>
      </c>
      <c r="B17" s="2">
        <v>74.895833333333329</v>
      </c>
      <c r="C17" s="9">
        <v>9.0399999999999991</v>
      </c>
      <c r="D17" s="16">
        <f t="shared" si="0"/>
        <v>1</v>
      </c>
      <c r="E17" s="25">
        <f t="shared" si="1"/>
        <v>266.62916666666666</v>
      </c>
      <c r="F17" s="41">
        <f t="shared" si="4"/>
        <v>15</v>
      </c>
      <c r="G17" s="25">
        <f t="shared" si="2"/>
        <v>265.09502946746164</v>
      </c>
      <c r="H17" s="43">
        <v>90.69</v>
      </c>
      <c r="I17" s="25">
        <f t="shared" si="3"/>
        <v>355.78502946746164</v>
      </c>
    </row>
    <row r="18" spans="1:9" ht="15" customHeight="1" x14ac:dyDescent="0.25">
      <c r="A18" s="31">
        <v>1</v>
      </c>
      <c r="B18" s="2">
        <v>98.748399330181243</v>
      </c>
      <c r="C18" s="3">
        <v>9.01</v>
      </c>
      <c r="D18" s="16">
        <f t="shared" si="0"/>
        <v>1</v>
      </c>
      <c r="E18" s="25">
        <f t="shared" si="1"/>
        <v>351.54430161544525</v>
      </c>
      <c r="G18" s="25">
        <f t="shared" si="2"/>
        <v>349.52157770635756</v>
      </c>
      <c r="I18" s="25">
        <f t="shared" si="3"/>
        <v>349.52157770635756</v>
      </c>
    </row>
    <row r="19" spans="1:9" ht="15" customHeight="1" x14ac:dyDescent="0.25">
      <c r="A19" s="31">
        <v>1</v>
      </c>
      <c r="B19" s="2">
        <v>74.68402018878794</v>
      </c>
      <c r="C19" s="3">
        <v>9.01</v>
      </c>
      <c r="D19" s="16">
        <f t="shared" si="0"/>
        <v>1</v>
      </c>
      <c r="E19" s="25">
        <f t="shared" si="1"/>
        <v>265.87511187208509</v>
      </c>
      <c r="G19" s="25">
        <f t="shared" si="2"/>
        <v>264.34531337117431</v>
      </c>
      <c r="I19" s="25">
        <f t="shared" si="3"/>
        <v>264.34531337117431</v>
      </c>
    </row>
    <row r="20" spans="1:9" ht="15" customHeight="1" x14ac:dyDescent="0.25">
      <c r="A20" s="31">
        <v>1</v>
      </c>
      <c r="B20" s="2">
        <v>94.783231372853734</v>
      </c>
      <c r="C20" s="3">
        <v>9.01</v>
      </c>
      <c r="D20" s="16">
        <f t="shared" si="0"/>
        <v>1</v>
      </c>
      <c r="E20" s="25">
        <f t="shared" si="1"/>
        <v>337.42830368735929</v>
      </c>
      <c r="G20" s="25">
        <f t="shared" si="2"/>
        <v>335.4868007406896</v>
      </c>
      <c r="I20" s="25">
        <f t="shared" si="3"/>
        <v>335.4868007406896</v>
      </c>
    </row>
    <row r="21" spans="1:9" ht="15" customHeight="1" x14ac:dyDescent="0.25">
      <c r="A21" s="31">
        <v>1</v>
      </c>
      <c r="B21" s="2">
        <v>79.887373165869221</v>
      </c>
      <c r="C21" s="8">
        <v>8.99</v>
      </c>
      <c r="D21" s="16">
        <f t="shared" si="0"/>
        <v>1</v>
      </c>
      <c r="E21" s="25">
        <f t="shared" si="1"/>
        <v>284.39904847049445</v>
      </c>
      <c r="G21" s="25">
        <f t="shared" si="2"/>
        <v>282.76266650549155</v>
      </c>
      <c r="I21" s="25">
        <f t="shared" si="3"/>
        <v>282.76266650549155</v>
      </c>
    </row>
    <row r="22" spans="1:9" ht="15" customHeight="1" x14ac:dyDescent="0.25">
      <c r="A22" s="31">
        <v>1</v>
      </c>
      <c r="B22" s="2">
        <v>89.784819425519927</v>
      </c>
      <c r="C22" s="9">
        <v>8.99</v>
      </c>
      <c r="D22" s="16">
        <f t="shared" si="0"/>
        <v>1</v>
      </c>
      <c r="E22" s="25">
        <f t="shared" si="1"/>
        <v>319.63395715485092</v>
      </c>
      <c r="G22" s="25">
        <f t="shared" si="2"/>
        <v>317.7948397397131</v>
      </c>
      <c r="I22" s="25">
        <f t="shared" si="3"/>
        <v>317.7948397397131</v>
      </c>
    </row>
    <row r="23" spans="1:9" ht="15" customHeight="1" x14ac:dyDescent="0.25">
      <c r="A23" s="31">
        <v>1</v>
      </c>
      <c r="B23" s="2">
        <v>95.626906592205358</v>
      </c>
      <c r="C23" s="37">
        <v>8.99</v>
      </c>
      <c r="D23" s="16">
        <f t="shared" si="0"/>
        <v>1</v>
      </c>
      <c r="E23" s="25">
        <f t="shared" si="1"/>
        <v>340.43178746825106</v>
      </c>
      <c r="G23" s="25">
        <f t="shared" si="2"/>
        <v>338.47300300563512</v>
      </c>
      <c r="H23" s="32"/>
      <c r="I23" s="25">
        <f t="shared" si="3"/>
        <v>338.47300300563512</v>
      </c>
    </row>
    <row r="24" spans="1:9" ht="15" customHeight="1" x14ac:dyDescent="0.25">
      <c r="A24" s="31">
        <v>1</v>
      </c>
      <c r="B24" s="2">
        <v>72.182645252951929</v>
      </c>
      <c r="C24" s="11">
        <v>8.99</v>
      </c>
      <c r="D24" s="16">
        <f t="shared" si="0"/>
        <v>1</v>
      </c>
      <c r="E24" s="25">
        <f t="shared" si="1"/>
        <v>256.97021710050888</v>
      </c>
      <c r="G24" s="25">
        <f t="shared" si="2"/>
        <v>255.4916557935438</v>
      </c>
      <c r="I24" s="25">
        <f t="shared" si="3"/>
        <v>255.4916557935438</v>
      </c>
    </row>
    <row r="25" spans="1:9" ht="15" customHeight="1" x14ac:dyDescent="0.25">
      <c r="A25" s="31">
        <v>1</v>
      </c>
      <c r="B25" s="2">
        <v>56.739816368411681</v>
      </c>
      <c r="C25" s="9">
        <v>8.99</v>
      </c>
      <c r="D25" s="16">
        <f t="shared" si="0"/>
        <v>1</v>
      </c>
      <c r="E25" s="25">
        <f t="shared" si="1"/>
        <v>201.99374627154558</v>
      </c>
      <c r="G25" s="25">
        <f t="shared" si="2"/>
        <v>200.8315098814459</v>
      </c>
      <c r="I25" s="25">
        <f t="shared" si="3"/>
        <v>200.8315098814459</v>
      </c>
    </row>
    <row r="26" spans="1:9" ht="15" customHeight="1" x14ac:dyDescent="0.25">
      <c r="A26" s="31">
        <v>1</v>
      </c>
      <c r="B26" s="2">
        <v>81.213687900312067</v>
      </c>
      <c r="C26" s="9">
        <v>8.99</v>
      </c>
      <c r="D26" s="16">
        <f t="shared" si="0"/>
        <v>1</v>
      </c>
      <c r="E26" s="25">
        <f t="shared" si="1"/>
        <v>289.12072892511094</v>
      </c>
      <c r="G26" s="25">
        <f t="shared" si="2"/>
        <v>287.45717924354221</v>
      </c>
      <c r="I26" s="25">
        <f t="shared" si="3"/>
        <v>287.45717924354221</v>
      </c>
    </row>
    <row r="27" spans="1:9" ht="15" customHeight="1" x14ac:dyDescent="0.25">
      <c r="A27" s="31">
        <v>1</v>
      </c>
      <c r="B27" s="2">
        <v>81.943303349119105</v>
      </c>
      <c r="C27" s="3">
        <v>8.99</v>
      </c>
      <c r="D27" s="16">
        <f t="shared" si="0"/>
        <v>1</v>
      </c>
      <c r="E27" s="25">
        <f t="shared" si="1"/>
        <v>291.718159922864</v>
      </c>
      <c r="G27" s="25">
        <f t="shared" si="2"/>
        <v>290.03966508144708</v>
      </c>
      <c r="I27" s="25">
        <f t="shared" si="3"/>
        <v>290.03966508144708</v>
      </c>
    </row>
    <row r="28" spans="1:9" ht="15" customHeight="1" x14ac:dyDescent="0.25">
      <c r="A28" s="31">
        <v>1</v>
      </c>
      <c r="B28" s="2">
        <v>66.085867511486384</v>
      </c>
      <c r="C28" s="9">
        <v>8.99</v>
      </c>
      <c r="D28" s="16">
        <f t="shared" si="0"/>
        <v>1</v>
      </c>
      <c r="E28" s="25">
        <f t="shared" si="1"/>
        <v>235.26568834089153</v>
      </c>
      <c r="G28" s="25">
        <f t="shared" si="2"/>
        <v>233.91201106434826</v>
      </c>
      <c r="I28" s="25">
        <f t="shared" si="3"/>
        <v>233.91201106434826</v>
      </c>
    </row>
    <row r="29" spans="1:9" ht="15" customHeight="1" x14ac:dyDescent="0.25">
      <c r="A29" s="31">
        <v>1</v>
      </c>
      <c r="B29" s="2">
        <v>95.618708452041787</v>
      </c>
      <c r="C29" s="11">
        <v>8.98</v>
      </c>
      <c r="D29" s="16">
        <f t="shared" si="0"/>
        <v>1</v>
      </c>
      <c r="E29" s="25">
        <f t="shared" si="1"/>
        <v>340.40260208926878</v>
      </c>
      <c r="G29" s="25">
        <f t="shared" si="2"/>
        <v>338.44398555417604</v>
      </c>
      <c r="I29" s="25">
        <f t="shared" si="3"/>
        <v>338.44398555417604</v>
      </c>
    </row>
    <row r="30" spans="1:9" ht="15" customHeight="1" x14ac:dyDescent="0.25">
      <c r="A30" s="31">
        <v>1</v>
      </c>
      <c r="B30" s="2">
        <v>88.879870129870127</v>
      </c>
      <c r="C30" s="8">
        <v>8.9600000000000009</v>
      </c>
      <c r="D30" s="16">
        <f t="shared" si="0"/>
        <v>1</v>
      </c>
      <c r="E30" s="25">
        <f t="shared" si="1"/>
        <v>316.41233766233768</v>
      </c>
      <c r="G30" s="25">
        <f t="shared" si="2"/>
        <v>314.59175687755783</v>
      </c>
      <c r="I30" s="25">
        <f t="shared" si="3"/>
        <v>314.59175687755783</v>
      </c>
    </row>
    <row r="31" spans="1:9" ht="15" customHeight="1" x14ac:dyDescent="0.25">
      <c r="A31" s="31">
        <v>1</v>
      </c>
      <c r="B31" s="2">
        <v>86.257849522994604</v>
      </c>
      <c r="C31" s="3">
        <v>8.9600000000000009</v>
      </c>
      <c r="D31" s="16">
        <f t="shared" si="0"/>
        <v>1</v>
      </c>
      <c r="E31" s="25">
        <f t="shared" si="1"/>
        <v>307.07794430186078</v>
      </c>
      <c r="G31" s="25">
        <f t="shared" si="2"/>
        <v>305.31107197015587</v>
      </c>
      <c r="I31" s="25">
        <f t="shared" si="3"/>
        <v>305.31107197015587</v>
      </c>
    </row>
    <row r="32" spans="1:9" ht="15" customHeight="1" x14ac:dyDescent="0.25">
      <c r="A32" s="31">
        <v>1</v>
      </c>
      <c r="B32" s="2">
        <v>85.418054678301559</v>
      </c>
      <c r="C32" s="9">
        <v>8.9499999999999993</v>
      </c>
      <c r="D32" s="16">
        <f t="shared" si="0"/>
        <v>1</v>
      </c>
      <c r="E32" s="25">
        <f t="shared" si="1"/>
        <v>304.08827465475355</v>
      </c>
      <c r="G32" s="25">
        <f t="shared" si="2"/>
        <v>302.33860435490544</v>
      </c>
      <c r="I32" s="25">
        <f t="shared" si="3"/>
        <v>302.33860435490544</v>
      </c>
    </row>
    <row r="33" spans="1:9" ht="15" customHeight="1" x14ac:dyDescent="0.25">
      <c r="A33" s="31">
        <v>1</v>
      </c>
      <c r="B33" s="2">
        <v>84.183934694255797</v>
      </c>
      <c r="C33" s="9">
        <v>8.9499999999999993</v>
      </c>
      <c r="D33" s="16">
        <f t="shared" si="0"/>
        <v>1</v>
      </c>
      <c r="E33" s="25">
        <f t="shared" si="1"/>
        <v>299.69480751155066</v>
      </c>
      <c r="G33" s="25">
        <f t="shared" si="2"/>
        <v>297.97041644676193</v>
      </c>
      <c r="I33" s="25">
        <f t="shared" si="3"/>
        <v>297.97041644676193</v>
      </c>
    </row>
    <row r="34" spans="1:9" ht="15" customHeight="1" x14ac:dyDescent="0.25">
      <c r="A34" s="31">
        <v>1</v>
      </c>
      <c r="B34" s="2">
        <v>92.582146248812933</v>
      </c>
      <c r="C34" s="9">
        <v>8.9499999999999993</v>
      </c>
      <c r="D34" s="16">
        <f t="shared" si="0"/>
        <v>1</v>
      </c>
      <c r="E34" s="25">
        <f t="shared" si="1"/>
        <v>329.59244064577405</v>
      </c>
      <c r="G34" s="25">
        <f t="shared" si="2"/>
        <v>327.69602387302245</v>
      </c>
      <c r="I34" s="25">
        <f t="shared" si="3"/>
        <v>327.69602387302245</v>
      </c>
    </row>
    <row r="35" spans="1:9" ht="15" customHeight="1" x14ac:dyDescent="0.25">
      <c r="A35" s="31">
        <v>1</v>
      </c>
      <c r="B35" s="2">
        <v>79.107452980460948</v>
      </c>
      <c r="C35" s="9">
        <v>8.9499999999999993</v>
      </c>
      <c r="D35" s="16">
        <f t="shared" ref="D35:D66" si="5">IF(C35&lt;5.5,0,IF(C35&lt;7,1/3,IF(C35&lt;8.5,2/3,3/3)))</f>
        <v>1</v>
      </c>
      <c r="E35" s="25">
        <f t="shared" ref="E35:E66" si="6">3.56*B35*D35</f>
        <v>281.622532610441</v>
      </c>
      <c r="G35" s="25">
        <f t="shared" ref="G35:G66" si="7">E35*31440.5/31622.45</f>
        <v>280.00212622799847</v>
      </c>
      <c r="I35" s="25">
        <f t="shared" ref="I35:I66" si="8">SUM(G35:H35)</f>
        <v>280.00212622799847</v>
      </c>
    </row>
    <row r="36" spans="1:9" ht="15" customHeight="1" x14ac:dyDescent="0.25">
      <c r="A36" s="31">
        <v>1</v>
      </c>
      <c r="B36" s="2">
        <v>66.015130069981311</v>
      </c>
      <c r="C36" s="8">
        <v>8.9499999999999993</v>
      </c>
      <c r="D36" s="16">
        <f t="shared" si="5"/>
        <v>1</v>
      </c>
      <c r="E36" s="25">
        <f t="shared" si="6"/>
        <v>235.01386304913348</v>
      </c>
      <c r="G36" s="25">
        <f t="shared" si="7"/>
        <v>233.66163473090418</v>
      </c>
      <c r="I36" s="25">
        <f t="shared" si="8"/>
        <v>233.66163473090418</v>
      </c>
    </row>
    <row r="37" spans="1:9" ht="15" customHeight="1" x14ac:dyDescent="0.25">
      <c r="A37" s="31">
        <v>1</v>
      </c>
      <c r="B37" s="2">
        <v>99.099794238683117</v>
      </c>
      <c r="C37" s="11">
        <v>8.9499999999999993</v>
      </c>
      <c r="D37" s="16">
        <f t="shared" si="5"/>
        <v>1</v>
      </c>
      <c r="E37" s="25">
        <f t="shared" si="6"/>
        <v>352.79526748971188</v>
      </c>
      <c r="G37" s="25">
        <f t="shared" si="7"/>
        <v>350.76534574361841</v>
      </c>
      <c r="I37" s="25">
        <f t="shared" si="8"/>
        <v>350.76534574361841</v>
      </c>
    </row>
    <row r="38" spans="1:9" ht="15" customHeight="1" x14ac:dyDescent="0.25">
      <c r="A38" s="31">
        <v>1</v>
      </c>
      <c r="B38" s="2">
        <v>75.5495737345679</v>
      </c>
      <c r="C38" s="8">
        <v>8.9499999999999993</v>
      </c>
      <c r="D38" s="16">
        <f t="shared" si="5"/>
        <v>1</v>
      </c>
      <c r="E38" s="25">
        <f t="shared" si="6"/>
        <v>268.95648249506172</v>
      </c>
      <c r="G38" s="25">
        <f t="shared" si="7"/>
        <v>267.40895433105237</v>
      </c>
      <c r="I38" s="25">
        <f t="shared" si="8"/>
        <v>267.40895433105237</v>
      </c>
    </row>
    <row r="39" spans="1:9" ht="15" customHeight="1" x14ac:dyDescent="0.25">
      <c r="A39" s="31">
        <v>1</v>
      </c>
      <c r="B39" s="2">
        <v>99.691358024691354</v>
      </c>
      <c r="C39" s="11">
        <v>8.9499999999999993</v>
      </c>
      <c r="D39" s="16">
        <f t="shared" si="5"/>
        <v>1</v>
      </c>
      <c r="E39" s="25">
        <f t="shared" si="6"/>
        <v>354.90123456790121</v>
      </c>
      <c r="G39" s="25">
        <f t="shared" si="7"/>
        <v>352.8591954586725</v>
      </c>
      <c r="I39" s="25">
        <f t="shared" si="8"/>
        <v>352.8591954586725</v>
      </c>
    </row>
    <row r="40" spans="1:9" ht="15" customHeight="1" x14ac:dyDescent="0.25">
      <c r="A40" s="31">
        <v>1</v>
      </c>
      <c r="B40" s="4">
        <v>40.625000000000007</v>
      </c>
      <c r="C40" s="9">
        <v>8.9499999999999993</v>
      </c>
      <c r="D40" s="16">
        <f t="shared" si="5"/>
        <v>1</v>
      </c>
      <c r="E40" s="25">
        <f t="shared" si="6"/>
        <v>144.62500000000003</v>
      </c>
      <c r="G40" s="25">
        <f t="shared" si="7"/>
        <v>143.79285325773307</v>
      </c>
      <c r="I40" s="25">
        <f t="shared" si="8"/>
        <v>143.79285325773307</v>
      </c>
    </row>
    <row r="41" spans="1:9" ht="15" customHeight="1" x14ac:dyDescent="0.25">
      <c r="A41" s="31">
        <v>1</v>
      </c>
      <c r="B41" s="2">
        <v>88.227578946126641</v>
      </c>
      <c r="C41" s="9">
        <v>8.9499999999999993</v>
      </c>
      <c r="D41" s="16">
        <f t="shared" si="5"/>
        <v>1</v>
      </c>
      <c r="E41" s="25">
        <f t="shared" si="6"/>
        <v>314.09018104821087</v>
      </c>
      <c r="G41" s="25">
        <f t="shared" si="7"/>
        <v>312.28296154302637</v>
      </c>
      <c r="I41" s="25">
        <f t="shared" si="8"/>
        <v>312.28296154302637</v>
      </c>
    </row>
    <row r="42" spans="1:9" ht="15" customHeight="1" x14ac:dyDescent="0.25">
      <c r="A42" s="31">
        <v>1</v>
      </c>
      <c r="B42" s="2">
        <v>76.539022250450387</v>
      </c>
      <c r="C42" s="8">
        <v>8.94</v>
      </c>
      <c r="D42" s="16">
        <f t="shared" si="5"/>
        <v>1</v>
      </c>
      <c r="E42" s="25">
        <f t="shared" si="6"/>
        <v>272.4789192116034</v>
      </c>
      <c r="G42" s="25">
        <f t="shared" si="7"/>
        <v>270.91112356798465</v>
      </c>
      <c r="I42" s="25">
        <f t="shared" si="8"/>
        <v>270.91112356798465</v>
      </c>
    </row>
    <row r="43" spans="1:9" ht="15" customHeight="1" x14ac:dyDescent="0.25">
      <c r="A43" s="31">
        <v>1</v>
      </c>
      <c r="B43" s="2">
        <v>79.709242878235955</v>
      </c>
      <c r="C43" s="9">
        <v>8.91</v>
      </c>
      <c r="D43" s="16">
        <f t="shared" si="5"/>
        <v>1</v>
      </c>
      <c r="E43" s="25">
        <f t="shared" si="6"/>
        <v>283.76490464651999</v>
      </c>
      <c r="G43" s="25">
        <f t="shared" si="7"/>
        <v>282.13217143323533</v>
      </c>
      <c r="I43" s="25">
        <f t="shared" si="8"/>
        <v>282.13217143323533</v>
      </c>
    </row>
    <row r="44" spans="1:9" ht="15" customHeight="1" x14ac:dyDescent="0.25">
      <c r="A44" s="31">
        <v>1</v>
      </c>
      <c r="B44" s="2">
        <v>94.235873694207029</v>
      </c>
      <c r="C44" s="9">
        <v>8.91</v>
      </c>
      <c r="D44" s="16">
        <f t="shared" si="5"/>
        <v>1</v>
      </c>
      <c r="E44" s="25">
        <f t="shared" si="6"/>
        <v>335.47971035137704</v>
      </c>
      <c r="G44" s="25">
        <f t="shared" si="7"/>
        <v>333.54941926708619</v>
      </c>
      <c r="I44" s="25">
        <f t="shared" si="8"/>
        <v>333.54941926708619</v>
      </c>
    </row>
    <row r="45" spans="1:9" ht="15" customHeight="1" x14ac:dyDescent="0.25">
      <c r="A45" s="31">
        <v>1</v>
      </c>
      <c r="B45" s="2">
        <v>98.964968152866234</v>
      </c>
      <c r="C45" s="8">
        <v>8.9</v>
      </c>
      <c r="D45" s="16">
        <f t="shared" si="5"/>
        <v>1</v>
      </c>
      <c r="E45" s="25">
        <f t="shared" si="6"/>
        <v>352.31528662420379</v>
      </c>
      <c r="G45" s="25">
        <f t="shared" si="7"/>
        <v>350.28812660335547</v>
      </c>
      <c r="I45" s="25">
        <f t="shared" si="8"/>
        <v>350.28812660335547</v>
      </c>
    </row>
    <row r="46" spans="1:9" ht="15" customHeight="1" x14ac:dyDescent="0.25">
      <c r="A46" s="31">
        <v>1</v>
      </c>
      <c r="B46" s="2">
        <v>98.148148148148138</v>
      </c>
      <c r="C46" s="11">
        <v>8.89</v>
      </c>
      <c r="D46" s="16">
        <f t="shared" si="5"/>
        <v>1</v>
      </c>
      <c r="E46" s="25">
        <f t="shared" si="6"/>
        <v>349.40740740740739</v>
      </c>
      <c r="G46" s="25">
        <f t="shared" si="7"/>
        <v>347.39697881070543</v>
      </c>
      <c r="I46" s="25">
        <f t="shared" si="8"/>
        <v>347.39697881070543</v>
      </c>
    </row>
    <row r="47" spans="1:9" ht="15" customHeight="1" x14ac:dyDescent="0.25">
      <c r="A47" s="31">
        <v>1</v>
      </c>
      <c r="B47" s="2">
        <v>97.916666666666657</v>
      </c>
      <c r="C47" s="11">
        <v>8.89</v>
      </c>
      <c r="D47" s="16">
        <f t="shared" si="5"/>
        <v>1</v>
      </c>
      <c r="E47" s="25">
        <f t="shared" si="6"/>
        <v>348.58333333333331</v>
      </c>
      <c r="G47" s="25">
        <f t="shared" si="7"/>
        <v>346.57764631351034</v>
      </c>
      <c r="I47" s="25">
        <f t="shared" si="8"/>
        <v>346.57764631351034</v>
      </c>
    </row>
    <row r="48" spans="1:9" ht="15" customHeight="1" x14ac:dyDescent="0.25">
      <c r="A48" s="31">
        <v>1</v>
      </c>
      <c r="B48" s="2">
        <v>84.65716999050332</v>
      </c>
      <c r="C48" s="11">
        <v>8.89</v>
      </c>
      <c r="D48" s="16">
        <f t="shared" si="5"/>
        <v>1</v>
      </c>
      <c r="E48" s="25">
        <f t="shared" si="6"/>
        <v>301.3795251661918</v>
      </c>
      <c r="G48" s="25">
        <f t="shared" si="7"/>
        <v>299.64544053315456</v>
      </c>
      <c r="I48" s="25">
        <f t="shared" si="8"/>
        <v>299.64544053315456</v>
      </c>
    </row>
    <row r="49" spans="1:9" ht="15" customHeight="1" x14ac:dyDescent="0.25">
      <c r="A49" s="31">
        <v>1</v>
      </c>
      <c r="B49" s="2">
        <v>94.05756190120691</v>
      </c>
      <c r="C49" s="9">
        <v>8.8800000000000008</v>
      </c>
      <c r="D49" s="16">
        <f t="shared" si="5"/>
        <v>1</v>
      </c>
      <c r="E49" s="25">
        <f t="shared" si="6"/>
        <v>334.84492036829658</v>
      </c>
      <c r="G49" s="25">
        <f t="shared" si="7"/>
        <v>332.91828175360951</v>
      </c>
      <c r="I49" s="25">
        <f t="shared" si="8"/>
        <v>332.91828175360951</v>
      </c>
    </row>
    <row r="50" spans="1:9" ht="15" customHeight="1" x14ac:dyDescent="0.25">
      <c r="A50" s="31">
        <v>1</v>
      </c>
      <c r="B50" s="2">
        <v>60.9159424382716</v>
      </c>
      <c r="C50" s="11">
        <v>8.8800000000000008</v>
      </c>
      <c r="D50" s="16">
        <f t="shared" si="5"/>
        <v>1</v>
      </c>
      <c r="E50" s="25">
        <f t="shared" si="6"/>
        <v>216.86075508024689</v>
      </c>
      <c r="G50" s="25">
        <f t="shared" si="7"/>
        <v>215.61297654357907</v>
      </c>
      <c r="I50" s="25">
        <f t="shared" si="8"/>
        <v>215.61297654357907</v>
      </c>
    </row>
    <row r="51" spans="1:9" ht="15" customHeight="1" x14ac:dyDescent="0.25">
      <c r="A51" s="31">
        <v>1</v>
      </c>
      <c r="B51" s="2">
        <v>99.999999999999986</v>
      </c>
      <c r="C51" s="11">
        <v>8.86</v>
      </c>
      <c r="D51" s="16">
        <f t="shared" si="5"/>
        <v>1</v>
      </c>
      <c r="E51" s="25">
        <f t="shared" si="6"/>
        <v>355.99999999999994</v>
      </c>
      <c r="G51" s="25">
        <f t="shared" si="7"/>
        <v>353.95163878826588</v>
      </c>
      <c r="I51" s="25">
        <f t="shared" si="8"/>
        <v>353.95163878826588</v>
      </c>
    </row>
    <row r="52" spans="1:9" ht="15" customHeight="1" x14ac:dyDescent="0.25">
      <c r="A52" s="31">
        <v>1</v>
      </c>
      <c r="B52" s="2">
        <v>95.357732432538469</v>
      </c>
      <c r="C52" s="9">
        <v>8.86</v>
      </c>
      <c r="D52" s="16">
        <f t="shared" si="5"/>
        <v>1</v>
      </c>
      <c r="E52" s="25">
        <f t="shared" si="6"/>
        <v>339.47352745983693</v>
      </c>
      <c r="G52" s="25">
        <f t="shared" si="7"/>
        <v>337.52025665629964</v>
      </c>
      <c r="I52" s="25">
        <f t="shared" si="8"/>
        <v>337.52025665629964</v>
      </c>
    </row>
    <row r="53" spans="1:9" ht="15" customHeight="1" x14ac:dyDescent="0.25">
      <c r="A53" s="31">
        <v>1</v>
      </c>
      <c r="B53" s="2">
        <v>97.396367521367509</v>
      </c>
      <c r="C53" s="9">
        <v>8.86</v>
      </c>
      <c r="D53" s="16">
        <f t="shared" si="5"/>
        <v>1</v>
      </c>
      <c r="E53" s="25">
        <f t="shared" si="6"/>
        <v>346.73106837606832</v>
      </c>
      <c r="G53" s="25">
        <f t="shared" si="7"/>
        <v>344.73603896212262</v>
      </c>
      <c r="I53" s="25">
        <f t="shared" si="8"/>
        <v>344.73603896212262</v>
      </c>
    </row>
    <row r="54" spans="1:9" ht="15" customHeight="1" x14ac:dyDescent="0.25">
      <c r="A54" s="31">
        <v>1</v>
      </c>
      <c r="B54" s="2">
        <v>98.915343915343911</v>
      </c>
      <c r="C54" s="11">
        <v>8.86</v>
      </c>
      <c r="D54" s="16">
        <f t="shared" si="5"/>
        <v>1</v>
      </c>
      <c r="E54" s="25">
        <f t="shared" si="6"/>
        <v>352.13862433862431</v>
      </c>
      <c r="G54" s="25">
        <f t="shared" si="7"/>
        <v>350.11248080140905</v>
      </c>
      <c r="I54" s="25">
        <f t="shared" si="8"/>
        <v>350.11248080140905</v>
      </c>
    </row>
    <row r="55" spans="1:9" ht="15" customHeight="1" x14ac:dyDescent="0.25">
      <c r="A55" s="31">
        <v>1</v>
      </c>
      <c r="B55" s="2">
        <v>98.475424120265373</v>
      </c>
      <c r="C55" s="11">
        <v>8.86</v>
      </c>
      <c r="D55" s="16">
        <f t="shared" si="5"/>
        <v>1</v>
      </c>
      <c r="E55" s="25">
        <f t="shared" si="6"/>
        <v>350.57250986814472</v>
      </c>
      <c r="G55" s="25">
        <f t="shared" si="7"/>
        <v>348.55537747737463</v>
      </c>
      <c r="I55" s="25">
        <f t="shared" si="8"/>
        <v>348.55537747737463</v>
      </c>
    </row>
    <row r="56" spans="1:9" ht="15" customHeight="1" x14ac:dyDescent="0.25">
      <c r="A56" s="31">
        <v>1</v>
      </c>
      <c r="B56" s="2">
        <v>98.729819563152901</v>
      </c>
      <c r="C56" s="9">
        <v>8.86</v>
      </c>
      <c r="D56" s="16">
        <f t="shared" si="5"/>
        <v>1</v>
      </c>
      <c r="E56" s="25">
        <f t="shared" si="6"/>
        <v>351.47815764482431</v>
      </c>
      <c r="G56" s="25">
        <f t="shared" si="7"/>
        <v>349.45581431647764</v>
      </c>
      <c r="I56" s="25">
        <f t="shared" si="8"/>
        <v>349.45581431647764</v>
      </c>
    </row>
    <row r="57" spans="1:9" ht="15" customHeight="1" x14ac:dyDescent="0.25">
      <c r="A57" s="31">
        <v>1</v>
      </c>
      <c r="B57" s="2">
        <v>97.513797058380007</v>
      </c>
      <c r="C57" s="9">
        <v>8.83</v>
      </c>
      <c r="D57" s="16">
        <f t="shared" si="5"/>
        <v>1</v>
      </c>
      <c r="E57" s="25">
        <f t="shared" si="6"/>
        <v>347.14911752783286</v>
      </c>
      <c r="G57" s="25">
        <f t="shared" si="7"/>
        <v>345.15168273279988</v>
      </c>
      <c r="I57" s="25">
        <f t="shared" si="8"/>
        <v>345.15168273279988</v>
      </c>
    </row>
    <row r="58" spans="1:9" ht="15" customHeight="1" x14ac:dyDescent="0.25">
      <c r="A58" s="31">
        <v>1</v>
      </c>
      <c r="B58" s="2">
        <v>99.999999999999986</v>
      </c>
      <c r="C58" s="9">
        <v>8.82</v>
      </c>
      <c r="D58" s="16">
        <f t="shared" si="5"/>
        <v>1</v>
      </c>
      <c r="E58" s="25">
        <f t="shared" si="6"/>
        <v>355.99999999999994</v>
      </c>
      <c r="G58" s="25">
        <f t="shared" si="7"/>
        <v>353.95163878826588</v>
      </c>
      <c r="I58" s="25">
        <f t="shared" si="8"/>
        <v>353.95163878826588</v>
      </c>
    </row>
    <row r="59" spans="1:9" ht="15" customHeight="1" x14ac:dyDescent="0.25">
      <c r="A59" s="31">
        <v>1</v>
      </c>
      <c r="B59" s="2">
        <v>68.21820364990198</v>
      </c>
      <c r="C59" s="9">
        <v>8.82</v>
      </c>
      <c r="D59" s="16">
        <f t="shared" si="5"/>
        <v>1</v>
      </c>
      <c r="E59" s="25">
        <f t="shared" si="6"/>
        <v>242.85680499365105</v>
      </c>
      <c r="G59" s="25">
        <f t="shared" si="7"/>
        <v>241.4594497707447</v>
      </c>
      <c r="I59" s="25">
        <f t="shared" si="8"/>
        <v>241.4594497707447</v>
      </c>
    </row>
    <row r="60" spans="1:9" ht="15" customHeight="1" x14ac:dyDescent="0.25">
      <c r="A60" s="31">
        <v>1</v>
      </c>
      <c r="B60" s="2">
        <v>86.111000000000004</v>
      </c>
      <c r="C60" s="9">
        <v>8.82</v>
      </c>
      <c r="D60" s="16">
        <f t="shared" si="5"/>
        <v>1</v>
      </c>
      <c r="E60" s="25">
        <f t="shared" si="6"/>
        <v>306.55516</v>
      </c>
      <c r="G60" s="25">
        <f t="shared" si="7"/>
        <v>304.79129567696367</v>
      </c>
      <c r="I60" s="25">
        <f t="shared" si="8"/>
        <v>304.79129567696367</v>
      </c>
    </row>
    <row r="61" spans="1:9" ht="15" customHeight="1" x14ac:dyDescent="0.25">
      <c r="A61" s="31">
        <v>1</v>
      </c>
      <c r="B61" s="2">
        <v>98.466435185185176</v>
      </c>
      <c r="C61" s="8">
        <v>8.81</v>
      </c>
      <c r="D61" s="16">
        <f t="shared" si="5"/>
        <v>1</v>
      </c>
      <c r="E61" s="25">
        <f t="shared" si="6"/>
        <v>350.54050925925924</v>
      </c>
      <c r="G61" s="25">
        <f t="shared" si="7"/>
        <v>348.52356099434866</v>
      </c>
      <c r="I61" s="25">
        <f t="shared" si="8"/>
        <v>348.52356099434866</v>
      </c>
    </row>
    <row r="62" spans="1:9" ht="15" customHeight="1" x14ac:dyDescent="0.25">
      <c r="A62" s="31">
        <v>1</v>
      </c>
      <c r="B62" s="2">
        <v>98.248407643312092</v>
      </c>
      <c r="C62" s="8">
        <v>8.81</v>
      </c>
      <c r="D62" s="16">
        <f t="shared" si="5"/>
        <v>1</v>
      </c>
      <c r="E62" s="25">
        <f t="shared" si="6"/>
        <v>349.76433121019107</v>
      </c>
      <c r="G62" s="25">
        <f t="shared" si="7"/>
        <v>347.75184893687907</v>
      </c>
      <c r="I62" s="25">
        <f t="shared" si="8"/>
        <v>347.75184893687907</v>
      </c>
    </row>
    <row r="63" spans="1:9" ht="15" customHeight="1" x14ac:dyDescent="0.25">
      <c r="A63" s="31">
        <v>1</v>
      </c>
      <c r="B63" s="2">
        <v>98.384615384615373</v>
      </c>
      <c r="C63" s="11">
        <v>8.8000000000000007</v>
      </c>
      <c r="D63" s="16">
        <f t="shared" si="5"/>
        <v>1</v>
      </c>
      <c r="E63" s="25">
        <f t="shared" si="6"/>
        <v>350.24923076923073</v>
      </c>
      <c r="G63" s="25">
        <f t="shared" si="7"/>
        <v>348.23395846937854</v>
      </c>
      <c r="I63" s="25">
        <f t="shared" si="8"/>
        <v>348.23395846937854</v>
      </c>
    </row>
    <row r="64" spans="1:9" ht="15" customHeight="1" x14ac:dyDescent="0.25">
      <c r="A64" s="31">
        <v>1</v>
      </c>
      <c r="B64" s="2">
        <v>94.887820512820511</v>
      </c>
      <c r="C64" s="11">
        <v>8.8000000000000007</v>
      </c>
      <c r="D64" s="16">
        <f t="shared" si="5"/>
        <v>1</v>
      </c>
      <c r="E64" s="25">
        <f t="shared" si="6"/>
        <v>337.80064102564103</v>
      </c>
      <c r="G64" s="25">
        <f t="shared" si="7"/>
        <v>335.85699571559655</v>
      </c>
      <c r="I64" s="25">
        <f t="shared" si="8"/>
        <v>335.85699571559655</v>
      </c>
    </row>
    <row r="65" spans="1:9" ht="15" customHeight="1" x14ac:dyDescent="0.25">
      <c r="A65" s="31">
        <v>1</v>
      </c>
      <c r="B65" s="2">
        <v>99.999999999999986</v>
      </c>
      <c r="C65" s="8">
        <v>8.7799999999999994</v>
      </c>
      <c r="D65" s="16">
        <f t="shared" si="5"/>
        <v>1</v>
      </c>
      <c r="E65" s="25">
        <f t="shared" si="6"/>
        <v>355.99999999999994</v>
      </c>
      <c r="G65" s="25">
        <f t="shared" si="7"/>
        <v>353.95163878826588</v>
      </c>
      <c r="I65" s="25">
        <f t="shared" si="8"/>
        <v>353.95163878826588</v>
      </c>
    </row>
    <row r="66" spans="1:9" ht="15" customHeight="1" x14ac:dyDescent="0.25">
      <c r="A66" s="31">
        <v>1</v>
      </c>
      <c r="B66" s="2">
        <v>99.06220322886989</v>
      </c>
      <c r="C66" s="8">
        <v>8.7799999999999994</v>
      </c>
      <c r="D66" s="16">
        <f t="shared" si="5"/>
        <v>1</v>
      </c>
      <c r="E66" s="25">
        <f t="shared" si="6"/>
        <v>352.66144349477679</v>
      </c>
      <c r="G66" s="25">
        <f t="shared" si="7"/>
        <v>350.63229174834743</v>
      </c>
      <c r="I66" s="25">
        <f t="shared" si="8"/>
        <v>350.63229174834743</v>
      </c>
    </row>
    <row r="67" spans="1:9" ht="15" customHeight="1" x14ac:dyDescent="0.25">
      <c r="A67" s="31">
        <v>1</v>
      </c>
      <c r="B67" s="2">
        <v>99.34615384615384</v>
      </c>
      <c r="C67" s="8">
        <v>8.7799999999999994</v>
      </c>
      <c r="D67" s="16">
        <f t="shared" ref="D67:D98" si="9">IF(C67&lt;5.5,0,IF(C67&lt;7,1/3,IF(C67&lt;8.5,2/3,3/3)))</f>
        <v>1</v>
      </c>
      <c r="E67" s="25">
        <f t="shared" ref="E67:E98" si="10">3.56*B67*D67</f>
        <v>353.6723076923077</v>
      </c>
      <c r="G67" s="25">
        <f t="shared" ref="G67:G98" si="11">E67*31440.5/31622.45</f>
        <v>351.6373396115734</v>
      </c>
      <c r="I67" s="25">
        <f t="shared" ref="I67:I98" si="12">SUM(G67:H67)</f>
        <v>351.6373396115734</v>
      </c>
    </row>
    <row r="68" spans="1:9" ht="15" customHeight="1" x14ac:dyDescent="0.25">
      <c r="A68" s="31">
        <v>1</v>
      </c>
      <c r="B68" s="2">
        <v>98.70512820512819</v>
      </c>
      <c r="C68" s="8">
        <v>8.7799999999999994</v>
      </c>
      <c r="D68" s="16">
        <f t="shared" si="9"/>
        <v>1</v>
      </c>
      <c r="E68" s="25">
        <f t="shared" si="10"/>
        <v>351.39025641025637</v>
      </c>
      <c r="G68" s="25">
        <f t="shared" si="11"/>
        <v>349.36841885011012</v>
      </c>
      <c r="I68" s="25">
        <f t="shared" si="12"/>
        <v>349.36841885011012</v>
      </c>
    </row>
    <row r="69" spans="1:9" ht="15" customHeight="1" x14ac:dyDescent="0.25">
      <c r="A69" s="31">
        <v>1</v>
      </c>
      <c r="B69" s="2">
        <v>97.432929724596391</v>
      </c>
      <c r="C69" s="8">
        <v>8.7799999999999994</v>
      </c>
      <c r="D69" s="16">
        <f t="shared" si="9"/>
        <v>1</v>
      </c>
      <c r="E69" s="25">
        <f t="shared" si="10"/>
        <v>346.86122981956316</v>
      </c>
      <c r="G69" s="25">
        <f t="shared" si="11"/>
        <v>344.8654514796284</v>
      </c>
      <c r="I69" s="25">
        <f t="shared" si="12"/>
        <v>344.8654514796284</v>
      </c>
    </row>
    <row r="70" spans="1:9" ht="15" customHeight="1" x14ac:dyDescent="0.25">
      <c r="A70" s="31">
        <v>1</v>
      </c>
      <c r="B70" s="4">
        <v>33</v>
      </c>
      <c r="C70" s="8">
        <v>8.7799999999999994</v>
      </c>
      <c r="D70" s="16">
        <f t="shared" si="9"/>
        <v>1</v>
      </c>
      <c r="E70" s="25">
        <f t="shared" si="10"/>
        <v>117.48</v>
      </c>
      <c r="G70" s="25">
        <f t="shared" si="11"/>
        <v>116.80404080012775</v>
      </c>
      <c r="I70" s="25">
        <f t="shared" si="12"/>
        <v>116.80404080012775</v>
      </c>
    </row>
    <row r="71" spans="1:9" ht="15" customHeight="1" x14ac:dyDescent="0.25">
      <c r="A71" s="31">
        <v>1</v>
      </c>
      <c r="B71" s="2">
        <v>84.606481481481481</v>
      </c>
      <c r="C71" s="8">
        <v>8.7799999999999994</v>
      </c>
      <c r="D71" s="16">
        <f t="shared" si="9"/>
        <v>1</v>
      </c>
      <c r="E71" s="25">
        <f t="shared" si="10"/>
        <v>301.19907407407408</v>
      </c>
      <c r="G71" s="25">
        <f t="shared" si="11"/>
        <v>299.4660277247944</v>
      </c>
      <c r="I71" s="25">
        <f t="shared" si="12"/>
        <v>299.4660277247944</v>
      </c>
    </row>
    <row r="72" spans="1:9" ht="15" customHeight="1" x14ac:dyDescent="0.25">
      <c r="A72" s="31">
        <v>1</v>
      </c>
      <c r="B72" s="2">
        <v>98.421177587844255</v>
      </c>
      <c r="C72" s="9">
        <v>8.76</v>
      </c>
      <c r="D72" s="16">
        <f t="shared" si="9"/>
        <v>1</v>
      </c>
      <c r="E72" s="25">
        <f t="shared" si="10"/>
        <v>350.37939221272558</v>
      </c>
      <c r="G72" s="25">
        <f t="shared" si="11"/>
        <v>348.36337098688426</v>
      </c>
      <c r="I72" s="25">
        <f t="shared" si="12"/>
        <v>348.36337098688426</v>
      </c>
    </row>
    <row r="73" spans="1:9" ht="15" customHeight="1" x14ac:dyDescent="0.25">
      <c r="A73" s="31">
        <v>1</v>
      </c>
      <c r="B73" s="2">
        <v>89.492402659069327</v>
      </c>
      <c r="C73" s="9">
        <v>8.73</v>
      </c>
      <c r="D73" s="16">
        <f t="shared" si="9"/>
        <v>1</v>
      </c>
      <c r="E73" s="25">
        <f t="shared" si="10"/>
        <v>318.59295346628682</v>
      </c>
      <c r="G73" s="25">
        <f t="shared" si="11"/>
        <v>316.75982580276957</v>
      </c>
      <c r="I73" s="25">
        <f t="shared" si="12"/>
        <v>316.75982580276957</v>
      </c>
    </row>
    <row r="74" spans="1:9" ht="15" customHeight="1" x14ac:dyDescent="0.25">
      <c r="A74" s="31">
        <v>1</v>
      </c>
      <c r="B74" s="2">
        <v>95.204292134116685</v>
      </c>
      <c r="C74" s="9">
        <v>8.73</v>
      </c>
      <c r="D74" s="16">
        <f t="shared" si="9"/>
        <v>1</v>
      </c>
      <c r="E74" s="25">
        <f t="shared" si="10"/>
        <v>338.9272799974554</v>
      </c>
      <c r="G74" s="25">
        <f t="shared" si="11"/>
        <v>336.97715220547417</v>
      </c>
      <c r="I74" s="25">
        <f t="shared" si="12"/>
        <v>336.97715220547417</v>
      </c>
    </row>
    <row r="75" spans="1:9" ht="15" customHeight="1" x14ac:dyDescent="0.25">
      <c r="A75" s="31">
        <v>1</v>
      </c>
      <c r="B75" s="2">
        <v>92.837099169592676</v>
      </c>
      <c r="C75" s="8">
        <v>8.73</v>
      </c>
      <c r="D75" s="16">
        <f t="shared" si="9"/>
        <v>1</v>
      </c>
      <c r="E75" s="25">
        <f t="shared" si="10"/>
        <v>330.50007304374992</v>
      </c>
      <c r="G75" s="25">
        <f t="shared" si="11"/>
        <v>328.59843391426091</v>
      </c>
      <c r="I75" s="25">
        <f t="shared" si="12"/>
        <v>328.59843391426091</v>
      </c>
    </row>
    <row r="76" spans="1:9" ht="15" customHeight="1" x14ac:dyDescent="0.25">
      <c r="A76" s="31">
        <v>1</v>
      </c>
      <c r="B76" s="2">
        <v>96.248812915479562</v>
      </c>
      <c r="C76" s="11">
        <v>8.7100000000000009</v>
      </c>
      <c r="D76" s="16">
        <f t="shared" si="9"/>
        <v>1</v>
      </c>
      <c r="E76" s="25">
        <f t="shared" si="10"/>
        <v>342.64577397910722</v>
      </c>
      <c r="G76" s="25">
        <f t="shared" si="11"/>
        <v>340.67425062859206</v>
      </c>
      <c r="I76" s="25">
        <f t="shared" si="12"/>
        <v>340.67425062859206</v>
      </c>
    </row>
    <row r="77" spans="1:9" ht="15" customHeight="1" x14ac:dyDescent="0.25">
      <c r="A77" s="31">
        <v>1</v>
      </c>
      <c r="B77" s="2">
        <v>96.593067426400751</v>
      </c>
      <c r="C77" s="11">
        <v>8.7100000000000009</v>
      </c>
      <c r="D77" s="16">
        <f t="shared" si="9"/>
        <v>1</v>
      </c>
      <c r="E77" s="25">
        <f t="shared" si="10"/>
        <v>343.87132003798666</v>
      </c>
      <c r="G77" s="25">
        <f t="shared" si="11"/>
        <v>341.89274511160011</v>
      </c>
      <c r="I77" s="25">
        <f t="shared" si="12"/>
        <v>341.89274511160011</v>
      </c>
    </row>
    <row r="78" spans="1:9" ht="15" customHeight="1" x14ac:dyDescent="0.25">
      <c r="A78" s="31">
        <v>1</v>
      </c>
      <c r="B78" s="2">
        <v>96.421514102823977</v>
      </c>
      <c r="C78" s="10">
        <v>8.6999999999999993</v>
      </c>
      <c r="D78" s="16">
        <f t="shared" si="9"/>
        <v>1</v>
      </c>
      <c r="E78" s="25">
        <f t="shared" si="10"/>
        <v>343.26059020605334</v>
      </c>
      <c r="G78" s="25">
        <f t="shared" si="11"/>
        <v>341.28552931140439</v>
      </c>
      <c r="I78" s="25">
        <f t="shared" si="12"/>
        <v>341.28552931140439</v>
      </c>
    </row>
    <row r="79" spans="1:9" ht="15" customHeight="1" x14ac:dyDescent="0.25">
      <c r="A79" s="31">
        <v>1</v>
      </c>
      <c r="B79" s="2">
        <v>99.999999999999986</v>
      </c>
      <c r="C79" s="9">
        <v>8.67</v>
      </c>
      <c r="D79" s="16">
        <f t="shared" si="9"/>
        <v>1</v>
      </c>
      <c r="E79" s="25">
        <f t="shared" si="10"/>
        <v>355.99999999999994</v>
      </c>
      <c r="G79" s="25">
        <f t="shared" si="11"/>
        <v>353.95163878826588</v>
      </c>
      <c r="I79" s="25">
        <f t="shared" si="12"/>
        <v>353.95163878826588</v>
      </c>
    </row>
    <row r="80" spans="1:9" ht="15" customHeight="1" x14ac:dyDescent="0.25">
      <c r="A80" s="31">
        <v>1</v>
      </c>
      <c r="B80" s="2">
        <v>92.411354463437789</v>
      </c>
      <c r="C80" s="11">
        <v>8.6300000000000008</v>
      </c>
      <c r="D80" s="16">
        <f t="shared" si="9"/>
        <v>1</v>
      </c>
      <c r="E80" s="25">
        <f t="shared" si="10"/>
        <v>328.98442188983853</v>
      </c>
      <c r="G80" s="25">
        <f t="shared" si="11"/>
        <v>327.09150354977135</v>
      </c>
      <c r="I80" s="25">
        <f t="shared" si="12"/>
        <v>327.09150354977135</v>
      </c>
    </row>
    <row r="81" spans="1:9" ht="15" customHeight="1" x14ac:dyDescent="0.25">
      <c r="A81" s="31">
        <v>1</v>
      </c>
      <c r="B81" s="2">
        <v>99.999999999999986</v>
      </c>
      <c r="C81" s="7">
        <v>8.6199999999999992</v>
      </c>
      <c r="D81" s="16">
        <f t="shared" si="9"/>
        <v>1</v>
      </c>
      <c r="E81" s="25">
        <f t="shared" si="10"/>
        <v>355.99999999999994</v>
      </c>
      <c r="G81" s="25">
        <f t="shared" si="11"/>
        <v>353.95163878826588</v>
      </c>
      <c r="I81" s="25">
        <f t="shared" si="12"/>
        <v>353.95163878826588</v>
      </c>
    </row>
    <row r="82" spans="1:9" ht="15" customHeight="1" x14ac:dyDescent="0.25">
      <c r="A82" s="31">
        <v>1</v>
      </c>
      <c r="B82" s="2">
        <v>97.741571699905023</v>
      </c>
      <c r="C82" s="8">
        <v>8.6</v>
      </c>
      <c r="D82" s="16">
        <f t="shared" si="9"/>
        <v>1</v>
      </c>
      <c r="E82" s="25">
        <f t="shared" si="10"/>
        <v>347.95999525166189</v>
      </c>
      <c r="G82" s="25">
        <f t="shared" si="11"/>
        <v>345.95789480922178</v>
      </c>
      <c r="I82" s="25">
        <f t="shared" si="12"/>
        <v>345.95789480922178</v>
      </c>
    </row>
    <row r="83" spans="1:9" ht="15" customHeight="1" x14ac:dyDescent="0.25">
      <c r="A83" s="31">
        <v>1</v>
      </c>
      <c r="B83" s="2">
        <v>84.740635421730218</v>
      </c>
      <c r="C83" s="8">
        <v>8.6</v>
      </c>
      <c r="D83" s="16">
        <f t="shared" si="9"/>
        <v>1</v>
      </c>
      <c r="E83" s="25">
        <f t="shared" si="10"/>
        <v>301.67666210135957</v>
      </c>
      <c r="G83" s="25">
        <f t="shared" si="11"/>
        <v>299.94086779480386</v>
      </c>
      <c r="I83" s="25">
        <f t="shared" si="12"/>
        <v>299.94086779480386</v>
      </c>
    </row>
    <row r="84" spans="1:9" ht="15" customHeight="1" x14ac:dyDescent="0.25">
      <c r="A84" s="31">
        <v>1</v>
      </c>
      <c r="B84" s="2">
        <v>96.291083016777478</v>
      </c>
      <c r="C84" s="8">
        <v>8.6</v>
      </c>
      <c r="D84" s="16">
        <f t="shared" si="9"/>
        <v>1</v>
      </c>
      <c r="E84" s="25">
        <f t="shared" si="10"/>
        <v>342.79625553972784</v>
      </c>
      <c r="G84" s="25">
        <f t="shared" si="11"/>
        <v>340.82386634485351</v>
      </c>
      <c r="I84" s="25">
        <f t="shared" si="12"/>
        <v>340.82386634485351</v>
      </c>
    </row>
    <row r="85" spans="1:9" ht="15" customHeight="1" x14ac:dyDescent="0.25">
      <c r="A85" s="31">
        <v>1</v>
      </c>
      <c r="B85" s="2">
        <v>74.287863519636261</v>
      </c>
      <c r="C85" s="11">
        <v>8.6</v>
      </c>
      <c r="D85" s="16">
        <f t="shared" si="9"/>
        <v>1</v>
      </c>
      <c r="E85" s="25">
        <f t="shared" si="10"/>
        <v>264.4647941299051</v>
      </c>
      <c r="G85" s="25">
        <f t="shared" si="11"/>
        <v>262.94311034854292</v>
      </c>
      <c r="I85" s="25">
        <f t="shared" si="12"/>
        <v>262.94311034854292</v>
      </c>
    </row>
    <row r="86" spans="1:9" ht="15" customHeight="1" x14ac:dyDescent="0.25">
      <c r="A86" s="31">
        <v>1</v>
      </c>
      <c r="B86" s="2">
        <v>96.180555555555543</v>
      </c>
      <c r="C86" s="8">
        <v>8.6</v>
      </c>
      <c r="D86" s="16">
        <f t="shared" si="9"/>
        <v>1</v>
      </c>
      <c r="E86" s="25">
        <f t="shared" si="10"/>
        <v>342.40277777777771</v>
      </c>
      <c r="G86" s="25">
        <f t="shared" si="11"/>
        <v>340.43265258454738</v>
      </c>
      <c r="I86" s="25">
        <f t="shared" si="12"/>
        <v>340.43265258454738</v>
      </c>
    </row>
    <row r="87" spans="1:9" ht="15" customHeight="1" x14ac:dyDescent="0.25">
      <c r="A87" s="31">
        <v>1</v>
      </c>
      <c r="B87" s="2">
        <v>60.821806595228686</v>
      </c>
      <c r="C87" s="11">
        <v>8.56</v>
      </c>
      <c r="D87" s="16">
        <f t="shared" si="9"/>
        <v>1</v>
      </c>
      <c r="E87" s="25">
        <f t="shared" si="10"/>
        <v>216.52563147901412</v>
      </c>
      <c r="G87" s="25">
        <f t="shared" si="11"/>
        <v>215.27978118444156</v>
      </c>
      <c r="I87" s="25">
        <f t="shared" si="12"/>
        <v>215.27978118444156</v>
      </c>
    </row>
    <row r="88" spans="1:9" ht="15" customHeight="1" x14ac:dyDescent="0.25">
      <c r="A88" s="31">
        <v>1</v>
      </c>
      <c r="B88" s="2">
        <v>97.100664767331423</v>
      </c>
      <c r="C88" s="11">
        <v>8.56</v>
      </c>
      <c r="D88" s="16">
        <f t="shared" si="9"/>
        <v>1</v>
      </c>
      <c r="E88" s="25">
        <f t="shared" si="10"/>
        <v>345.67836657169988</v>
      </c>
      <c r="G88" s="25">
        <f t="shared" si="11"/>
        <v>343.68939421826991</v>
      </c>
      <c r="I88" s="25">
        <f t="shared" si="12"/>
        <v>343.68939421826991</v>
      </c>
    </row>
    <row r="89" spans="1:9" ht="15" customHeight="1" x14ac:dyDescent="0.25">
      <c r="A89" s="31">
        <v>1</v>
      </c>
      <c r="B89" s="2">
        <v>98.409306742640069</v>
      </c>
      <c r="C89" s="11">
        <v>8.56</v>
      </c>
      <c r="D89" s="16">
        <f t="shared" si="9"/>
        <v>1</v>
      </c>
      <c r="E89" s="25">
        <f t="shared" si="10"/>
        <v>350.33713200379867</v>
      </c>
      <c r="G89" s="25">
        <f t="shared" si="11"/>
        <v>348.32135393574606</v>
      </c>
      <c r="I89" s="25">
        <f t="shared" si="12"/>
        <v>348.32135393574606</v>
      </c>
    </row>
    <row r="90" spans="1:9" ht="15" customHeight="1" x14ac:dyDescent="0.25">
      <c r="A90" s="31">
        <v>1</v>
      </c>
      <c r="B90" s="2">
        <v>94.298076923076934</v>
      </c>
      <c r="C90" s="11">
        <v>8.56</v>
      </c>
      <c r="D90" s="16">
        <f t="shared" si="9"/>
        <v>1</v>
      </c>
      <c r="E90" s="25">
        <f t="shared" si="10"/>
        <v>335.70115384615389</v>
      </c>
      <c r="G90" s="25">
        <f t="shared" si="11"/>
        <v>333.7695886150504</v>
      </c>
      <c r="I90" s="25">
        <f t="shared" si="12"/>
        <v>333.7695886150504</v>
      </c>
    </row>
    <row r="91" spans="1:9" ht="15" customHeight="1" x14ac:dyDescent="0.25">
      <c r="A91" s="31">
        <v>1</v>
      </c>
      <c r="B91" s="2">
        <v>87.812367209757852</v>
      </c>
      <c r="C91" s="11">
        <v>8.56</v>
      </c>
      <c r="D91" s="16">
        <f t="shared" si="9"/>
        <v>1</v>
      </c>
      <c r="E91" s="25">
        <f t="shared" si="10"/>
        <v>312.61202726673798</v>
      </c>
      <c r="G91" s="25">
        <f t="shared" si="11"/>
        <v>310.81331279770779</v>
      </c>
      <c r="I91" s="25">
        <f t="shared" si="12"/>
        <v>310.81331279770779</v>
      </c>
    </row>
    <row r="92" spans="1:9" ht="15" customHeight="1" x14ac:dyDescent="0.25">
      <c r="A92" s="31">
        <v>1</v>
      </c>
      <c r="B92" s="2">
        <v>95.58024691358024</v>
      </c>
      <c r="C92" s="11">
        <v>8.56</v>
      </c>
      <c r="D92" s="16">
        <f t="shared" si="9"/>
        <v>1</v>
      </c>
      <c r="E92" s="25">
        <f t="shared" si="10"/>
        <v>340.26567901234569</v>
      </c>
      <c r="G92" s="25">
        <f t="shared" si="11"/>
        <v>338.30785030848824</v>
      </c>
      <c r="I92" s="25">
        <f t="shared" si="12"/>
        <v>338.30785030848824</v>
      </c>
    </row>
    <row r="93" spans="1:9" ht="15" customHeight="1" x14ac:dyDescent="0.25">
      <c r="A93" s="31">
        <v>1</v>
      </c>
      <c r="B93" s="2">
        <v>84.801400759734108</v>
      </c>
      <c r="C93" s="11">
        <v>8.56</v>
      </c>
      <c r="D93" s="16">
        <f t="shared" si="9"/>
        <v>1</v>
      </c>
      <c r="E93" s="25">
        <f t="shared" si="10"/>
        <v>301.89298670465342</v>
      </c>
      <c r="G93" s="25">
        <f t="shared" si="11"/>
        <v>300.15594770448388</v>
      </c>
      <c r="I93" s="25">
        <f t="shared" si="12"/>
        <v>300.15594770448388</v>
      </c>
    </row>
    <row r="94" spans="1:9" ht="15" customHeight="1" x14ac:dyDescent="0.25">
      <c r="A94" s="31">
        <v>1</v>
      </c>
      <c r="B94" s="2">
        <v>82.744980694964426</v>
      </c>
      <c r="C94" s="7">
        <v>8.5299999999999994</v>
      </c>
      <c r="D94" s="16">
        <f t="shared" si="9"/>
        <v>1</v>
      </c>
      <c r="E94" s="25">
        <f t="shared" si="10"/>
        <v>294.57213127407334</v>
      </c>
      <c r="G94" s="25">
        <f t="shared" si="11"/>
        <v>292.8772151848608</v>
      </c>
      <c r="I94" s="25">
        <f t="shared" si="12"/>
        <v>292.8772151848608</v>
      </c>
    </row>
    <row r="95" spans="1:9" ht="15" customHeight="1" x14ac:dyDescent="0.25">
      <c r="A95" s="31">
        <v>1</v>
      </c>
      <c r="B95" s="2">
        <v>94.491809116809108</v>
      </c>
      <c r="C95" s="9">
        <v>8.49</v>
      </c>
      <c r="D95" s="16">
        <f t="shared" si="9"/>
        <v>0.66666666666666663</v>
      </c>
      <c r="E95" s="25">
        <f t="shared" si="10"/>
        <v>224.26056030389361</v>
      </c>
      <c r="G95" s="25">
        <f t="shared" si="11"/>
        <v>222.97020459308393</v>
      </c>
      <c r="I95" s="25">
        <f t="shared" si="12"/>
        <v>222.97020459308393</v>
      </c>
    </row>
    <row r="96" spans="1:9" ht="15" customHeight="1" x14ac:dyDescent="0.25">
      <c r="A96" s="31">
        <v>1</v>
      </c>
      <c r="B96" s="2">
        <v>64.310897435897445</v>
      </c>
      <c r="C96" s="9">
        <v>8.49</v>
      </c>
      <c r="D96" s="16">
        <f t="shared" si="9"/>
        <v>0.66666666666666663</v>
      </c>
      <c r="E96" s="25">
        <f t="shared" si="10"/>
        <v>152.6311965811966</v>
      </c>
      <c r="G96" s="25">
        <f t="shared" si="11"/>
        <v>151.75298359586662</v>
      </c>
      <c r="I96" s="25">
        <f t="shared" si="12"/>
        <v>151.75298359586662</v>
      </c>
    </row>
    <row r="97" spans="1:9" ht="15" customHeight="1" x14ac:dyDescent="0.25">
      <c r="A97" s="31">
        <v>1</v>
      </c>
      <c r="B97" s="2">
        <v>82.111585944919284</v>
      </c>
      <c r="C97" s="9">
        <v>8.4700000000000006</v>
      </c>
      <c r="D97" s="16">
        <f t="shared" si="9"/>
        <v>0.66666666666666663</v>
      </c>
      <c r="E97" s="25">
        <f t="shared" si="10"/>
        <v>194.87816397594179</v>
      </c>
      <c r="G97" s="25">
        <f t="shared" si="11"/>
        <v>193.75686939138484</v>
      </c>
      <c r="I97" s="25">
        <f t="shared" si="12"/>
        <v>193.75686939138484</v>
      </c>
    </row>
    <row r="98" spans="1:9" ht="15" customHeight="1" x14ac:dyDescent="0.25">
      <c r="A98" s="31">
        <v>1</v>
      </c>
      <c r="B98" s="2">
        <v>74.010283049677952</v>
      </c>
      <c r="C98" s="9">
        <v>8.44</v>
      </c>
      <c r="D98" s="16">
        <f t="shared" si="9"/>
        <v>0.66666666666666663</v>
      </c>
      <c r="E98" s="25">
        <f t="shared" si="10"/>
        <v>175.65107177123565</v>
      </c>
      <c r="G98" s="25">
        <f t="shared" si="11"/>
        <v>174.64040648411284</v>
      </c>
      <c r="I98" s="25">
        <f t="shared" si="12"/>
        <v>174.64040648411284</v>
      </c>
    </row>
    <row r="99" spans="1:9" ht="15" customHeight="1" x14ac:dyDescent="0.25">
      <c r="A99" s="31">
        <v>1</v>
      </c>
      <c r="B99" s="2">
        <v>97.447768281101602</v>
      </c>
      <c r="C99" s="8">
        <v>8.43</v>
      </c>
      <c r="D99" s="16">
        <f t="shared" ref="D99:D106" si="13">IF(C99&lt;5.5,0,IF(C99&lt;7,1/3,IF(C99&lt;8.5,2/3,3/3)))</f>
        <v>0.66666666666666663</v>
      </c>
      <c r="E99" s="25">
        <f t="shared" ref="E99:E106" si="14">3.56*B99*D99</f>
        <v>231.27603672048113</v>
      </c>
      <c r="G99" s="25">
        <f t="shared" ref="G99:G106" si="15">E99*31440.5/31622.45</f>
        <v>229.94531519570074</v>
      </c>
      <c r="I99" s="25">
        <f t="shared" ref="I99:I106" si="16">SUM(G99:H99)</f>
        <v>229.94531519570074</v>
      </c>
    </row>
    <row r="100" spans="1:9" ht="15" customHeight="1" x14ac:dyDescent="0.25">
      <c r="A100" s="31">
        <v>1</v>
      </c>
      <c r="B100" s="2">
        <v>99.346153846153825</v>
      </c>
      <c r="C100" s="8">
        <v>8.39</v>
      </c>
      <c r="D100" s="16">
        <f t="shared" si="13"/>
        <v>0.66666666666666663</v>
      </c>
      <c r="E100" s="25">
        <f t="shared" si="14"/>
        <v>235.78153846153842</v>
      </c>
      <c r="G100" s="25">
        <f t="shared" si="15"/>
        <v>234.42489307438225</v>
      </c>
      <c r="I100" s="25">
        <f t="shared" si="16"/>
        <v>234.42489307438225</v>
      </c>
    </row>
    <row r="101" spans="1:9" ht="15" customHeight="1" x14ac:dyDescent="0.25">
      <c r="A101" s="31">
        <v>1</v>
      </c>
      <c r="B101" s="2">
        <v>99.382716049382708</v>
      </c>
      <c r="C101" s="8">
        <v>8.3000000000000007</v>
      </c>
      <c r="D101" s="16">
        <f t="shared" si="13"/>
        <v>0.66666666666666663</v>
      </c>
      <c r="E101" s="25">
        <f t="shared" si="14"/>
        <v>235.86831275720161</v>
      </c>
      <c r="G101" s="25">
        <f t="shared" si="15"/>
        <v>234.51116808605272</v>
      </c>
      <c r="I101" s="25">
        <f t="shared" si="16"/>
        <v>234.51116808605272</v>
      </c>
    </row>
    <row r="102" spans="1:9" ht="15" customHeight="1" x14ac:dyDescent="0.25">
      <c r="A102" s="31">
        <v>1</v>
      </c>
      <c r="B102" s="2">
        <v>97.47150997150996</v>
      </c>
      <c r="C102" s="8">
        <v>8.3000000000000007</v>
      </c>
      <c r="D102" s="16">
        <f t="shared" si="13"/>
        <v>0.66666666666666663</v>
      </c>
      <c r="E102" s="25">
        <f t="shared" si="14"/>
        <v>231.33238366571697</v>
      </c>
      <c r="G102" s="25">
        <f t="shared" si="15"/>
        <v>230.0013379305517</v>
      </c>
      <c r="I102" s="25">
        <f t="shared" si="16"/>
        <v>230.0013379305517</v>
      </c>
    </row>
    <row r="103" spans="1:9" ht="15" customHeight="1" x14ac:dyDescent="0.25">
      <c r="A103" s="31">
        <v>1</v>
      </c>
      <c r="B103" s="2">
        <v>94.767318836724073</v>
      </c>
      <c r="C103" s="7">
        <v>8.18</v>
      </c>
      <c r="D103" s="16">
        <f t="shared" si="13"/>
        <v>0.66666666666666663</v>
      </c>
      <c r="E103" s="25">
        <f t="shared" si="14"/>
        <v>224.91443670582512</v>
      </c>
      <c r="G103" s="25">
        <f t="shared" si="15"/>
        <v>223.62031870552391</v>
      </c>
      <c r="I103" s="25">
        <f t="shared" si="16"/>
        <v>223.62031870552391</v>
      </c>
    </row>
    <row r="104" spans="1:9" ht="15" customHeight="1" x14ac:dyDescent="0.25">
      <c r="A104" s="31">
        <v>1</v>
      </c>
      <c r="B104" s="2">
        <v>99.074074074074076</v>
      </c>
      <c r="C104" s="8">
        <v>8.1300000000000008</v>
      </c>
      <c r="D104" s="16">
        <f t="shared" si="13"/>
        <v>0.66666666666666663</v>
      </c>
      <c r="E104" s="25">
        <f t="shared" si="14"/>
        <v>235.1358024691358</v>
      </c>
      <c r="G104" s="25">
        <f t="shared" si="15"/>
        <v>233.78287253299044</v>
      </c>
      <c r="I104" s="25">
        <f t="shared" si="16"/>
        <v>233.78287253299044</v>
      </c>
    </row>
    <row r="105" spans="1:9" ht="15" customHeight="1" x14ac:dyDescent="0.25">
      <c r="A105" s="31">
        <v>1</v>
      </c>
      <c r="B105" s="2">
        <v>35.37155419145892</v>
      </c>
      <c r="C105" s="7">
        <v>7.92</v>
      </c>
      <c r="D105" s="16">
        <f t="shared" si="13"/>
        <v>0.66666666666666663</v>
      </c>
      <c r="E105" s="25">
        <f t="shared" si="14"/>
        <v>83.948488614395828</v>
      </c>
      <c r="G105" s="25">
        <f t="shared" si="15"/>
        <v>83.465463817032258</v>
      </c>
      <c r="I105" s="25">
        <f t="shared" si="16"/>
        <v>83.465463817032258</v>
      </c>
    </row>
    <row r="106" spans="1:9" ht="15" customHeight="1" x14ac:dyDescent="0.25">
      <c r="A106" s="31">
        <v>1</v>
      </c>
      <c r="B106" s="2">
        <v>41.472728270609316</v>
      </c>
      <c r="C106" s="8">
        <v>7.3</v>
      </c>
      <c r="D106" s="16">
        <f t="shared" si="13"/>
        <v>0.66666666666666663</v>
      </c>
      <c r="E106" s="25">
        <f t="shared" si="14"/>
        <v>98.428608428912767</v>
      </c>
      <c r="G106" s="25">
        <f t="shared" si="15"/>
        <v>97.862267576017416</v>
      </c>
      <c r="I106" s="25">
        <f t="shared" si="16"/>
        <v>97.862267576017416</v>
      </c>
    </row>
    <row r="107" spans="1:9" ht="15" customHeight="1" thickBot="1" x14ac:dyDescent="0.3">
      <c r="A107" s="31">
        <f>SUM(A3:A106)</f>
        <v>104</v>
      </c>
      <c r="D107" s="27" t="s">
        <v>16</v>
      </c>
      <c r="E107" s="28">
        <f>SUM(E3:E106)</f>
        <v>31622.454581501763</v>
      </c>
      <c r="G107" s="28">
        <f>SUM(G3:G106)</f>
        <v>31440.504555140596</v>
      </c>
      <c r="I107" s="36">
        <f>SUM(I3:I106)</f>
        <v>32800.854555140599</v>
      </c>
    </row>
    <row r="108" spans="1:9" ht="15" customHeight="1" thickTop="1" x14ac:dyDescent="0.25">
      <c r="D108" s="29" t="s">
        <v>17</v>
      </c>
      <c r="E108" s="30">
        <f>E107/A107</f>
        <v>304.0620632836708</v>
      </c>
      <c r="G108" s="30">
        <f>G107/A107</f>
        <v>302.31254379942879</v>
      </c>
    </row>
    <row r="110" spans="1:9" ht="15" customHeight="1" x14ac:dyDescent="0.25">
      <c r="F110" s="17" t="s">
        <v>11</v>
      </c>
      <c r="G110" s="18">
        <f>SUM(B3:B106)</f>
        <v>9209.1314274521083</v>
      </c>
    </row>
    <row r="111" spans="1:9" ht="15" customHeight="1" x14ac:dyDescent="0.25">
      <c r="B111" s="19"/>
      <c r="C111" s="19"/>
      <c r="D111" s="19"/>
      <c r="E111" s="19"/>
      <c r="F111" s="20" t="s">
        <v>12</v>
      </c>
      <c r="G111" s="21">
        <v>32800.93</v>
      </c>
    </row>
    <row r="112" spans="1:9" ht="15" customHeight="1" x14ac:dyDescent="0.25">
      <c r="F112" s="17" t="s">
        <v>13</v>
      </c>
      <c r="G112" s="22">
        <f>G111/G110</f>
        <v>3.561783242904053</v>
      </c>
    </row>
    <row r="113" spans="5:7" ht="15" customHeight="1" x14ac:dyDescent="0.25">
      <c r="F113" s="23" t="s">
        <v>14</v>
      </c>
      <c r="G113" s="24">
        <f>G112*100</f>
        <v>356.17832429040533</v>
      </c>
    </row>
    <row r="116" spans="5:7" ht="15" customHeight="1" x14ac:dyDescent="0.25">
      <c r="E116" s="38" t="s">
        <v>2</v>
      </c>
    </row>
    <row r="117" spans="5:7" ht="15" customHeight="1" x14ac:dyDescent="0.25">
      <c r="E117" s="12" t="s">
        <v>3</v>
      </c>
      <c r="F117" s="13" t="s">
        <v>4</v>
      </c>
    </row>
    <row r="118" spans="5:7" ht="15" customHeight="1" x14ac:dyDescent="0.25">
      <c r="E118" s="12" t="s">
        <v>5</v>
      </c>
      <c r="F118" s="13" t="s">
        <v>6</v>
      </c>
    </row>
    <row r="119" spans="5:7" ht="15" customHeight="1" x14ac:dyDescent="0.25">
      <c r="E119" s="12" t="s">
        <v>7</v>
      </c>
      <c r="F119" s="13" t="s">
        <v>8</v>
      </c>
    </row>
    <row r="120" spans="5:7" ht="15" customHeight="1" x14ac:dyDescent="0.25">
      <c r="E120" s="12" t="s">
        <v>9</v>
      </c>
      <c r="F120" s="14">
        <v>1</v>
      </c>
    </row>
  </sheetData>
  <sortState ref="A4:T107">
    <sortCondition descending="1" ref="C4:C107"/>
  </sortState>
  <pageMargins left="0.7" right="0.7" top="0.75" bottom="0.75" header="0.3" footer="0.3"/>
  <pageSetup paperSize="9" orientation="portrait" r:id="rId1"/>
  <headerFooter>
    <oddHeader>&amp;Cprova_ore - HTE-ORE LAV 2025 dipendenti - Pivot 1</oddHeader>
    <oddFooter>&amp;L14/04/2026 09:56:37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premi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Rinaldi</dc:creator>
  <cp:lastModifiedBy>pbarbieri</cp:lastModifiedBy>
  <cp:lastPrinted>2026-04-14T15:02:12Z</cp:lastPrinted>
  <dcterms:created xsi:type="dcterms:W3CDTF">2026-04-14T09:56:40Z</dcterms:created>
  <dcterms:modified xsi:type="dcterms:W3CDTF">2026-09-22T11:27:57Z</dcterms:modified>
</cp:coreProperties>
</file>