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F109" i="1" l="1"/>
  <c r="F113" i="1" s="1"/>
  <c r="F107" i="1"/>
  <c r="F111" i="1" s="1"/>
  <c r="F103" i="1"/>
  <c r="F108" i="1" s="1"/>
  <c r="F112" i="1" s="1"/>
  <c r="L100" i="1"/>
  <c r="K100" i="1"/>
  <c r="J99" i="1"/>
  <c r="M99" i="1" s="1"/>
  <c r="I99" i="1"/>
  <c r="I98" i="1"/>
  <c r="J98" i="1" s="1"/>
  <c r="M98" i="1" s="1"/>
  <c r="D98" i="1"/>
  <c r="I97" i="1"/>
  <c r="J97" i="1" s="1"/>
  <c r="M97" i="1" s="1"/>
  <c r="I96" i="1"/>
  <c r="J96" i="1" s="1"/>
  <c r="M96" i="1" s="1"/>
  <c r="I95" i="1"/>
  <c r="J95" i="1" s="1"/>
  <c r="M95" i="1" s="1"/>
  <c r="J94" i="1"/>
  <c r="M94" i="1" s="1"/>
  <c r="I94" i="1"/>
  <c r="D94" i="1"/>
  <c r="I93" i="1"/>
  <c r="J93" i="1" s="1"/>
  <c r="M93" i="1" s="1"/>
  <c r="D93" i="1"/>
  <c r="I92" i="1"/>
  <c r="J92" i="1" s="1"/>
  <c r="M92" i="1" s="1"/>
  <c r="I91" i="1"/>
  <c r="J91" i="1" s="1"/>
  <c r="M91" i="1" s="1"/>
  <c r="J90" i="1"/>
  <c r="M90" i="1" s="1"/>
  <c r="I89" i="1"/>
  <c r="J89" i="1" s="1"/>
  <c r="M89" i="1" s="1"/>
  <c r="M88" i="1"/>
  <c r="J88" i="1"/>
  <c r="J87" i="1"/>
  <c r="M87" i="1" s="1"/>
  <c r="M86" i="1"/>
  <c r="J86" i="1"/>
  <c r="J85" i="1"/>
  <c r="M85" i="1" s="1"/>
  <c r="M84" i="1"/>
  <c r="J84" i="1"/>
  <c r="J83" i="1"/>
  <c r="M83" i="1" s="1"/>
  <c r="M82" i="1"/>
  <c r="J82" i="1"/>
  <c r="J81" i="1"/>
  <c r="M81" i="1" s="1"/>
  <c r="M80" i="1"/>
  <c r="J80" i="1"/>
  <c r="J79" i="1"/>
  <c r="M79" i="1" s="1"/>
  <c r="M78" i="1"/>
  <c r="J78" i="1"/>
  <c r="J77" i="1"/>
  <c r="M77" i="1" s="1"/>
  <c r="D77" i="1"/>
  <c r="J76" i="1"/>
  <c r="M76" i="1" s="1"/>
  <c r="D76" i="1"/>
  <c r="J75" i="1"/>
  <c r="M75" i="1" s="1"/>
  <c r="D75" i="1"/>
  <c r="J74" i="1"/>
  <c r="M74" i="1" s="1"/>
  <c r="J73" i="1"/>
  <c r="M73" i="1" s="1"/>
  <c r="J72" i="1"/>
  <c r="M72" i="1" s="1"/>
  <c r="J71" i="1"/>
  <c r="M71" i="1" s="1"/>
  <c r="J70" i="1"/>
  <c r="M70" i="1" s="1"/>
  <c r="J69" i="1"/>
  <c r="M69" i="1" s="1"/>
  <c r="J68" i="1"/>
  <c r="M68" i="1" s="1"/>
  <c r="J67" i="1"/>
  <c r="M67" i="1" s="1"/>
  <c r="J66" i="1"/>
  <c r="M66" i="1" s="1"/>
  <c r="J65" i="1"/>
  <c r="M65" i="1" s="1"/>
  <c r="J64" i="1"/>
  <c r="M64" i="1" s="1"/>
  <c r="J63" i="1"/>
  <c r="M63" i="1" s="1"/>
  <c r="J62" i="1"/>
  <c r="M62" i="1" s="1"/>
  <c r="J61" i="1"/>
  <c r="M61" i="1" s="1"/>
  <c r="J60" i="1"/>
  <c r="M60" i="1" s="1"/>
  <c r="J59" i="1"/>
  <c r="M59" i="1" s="1"/>
  <c r="J58" i="1"/>
  <c r="M58" i="1" s="1"/>
  <c r="J57" i="1"/>
  <c r="M57" i="1" s="1"/>
  <c r="J56" i="1"/>
  <c r="M56" i="1" s="1"/>
  <c r="J55" i="1"/>
  <c r="M55" i="1" s="1"/>
  <c r="J54" i="1"/>
  <c r="M54" i="1" s="1"/>
  <c r="D54" i="1"/>
  <c r="M53" i="1"/>
  <c r="J53" i="1"/>
  <c r="J52" i="1"/>
  <c r="M52" i="1" s="1"/>
  <c r="M51" i="1"/>
  <c r="J51" i="1"/>
  <c r="J50" i="1"/>
  <c r="M50" i="1" s="1"/>
  <c r="M49" i="1"/>
  <c r="J49" i="1"/>
  <c r="J48" i="1"/>
  <c r="M48" i="1" s="1"/>
  <c r="M47" i="1"/>
  <c r="J47" i="1"/>
  <c r="J46" i="1"/>
  <c r="M46" i="1" s="1"/>
  <c r="M45" i="1"/>
  <c r="J45" i="1"/>
  <c r="D45" i="1"/>
  <c r="J44" i="1"/>
  <c r="M44" i="1" s="1"/>
  <c r="J43" i="1"/>
  <c r="M43" i="1" s="1"/>
  <c r="J42" i="1"/>
  <c r="M42" i="1" s="1"/>
  <c r="J41" i="1"/>
  <c r="M41" i="1" s="1"/>
  <c r="J40" i="1"/>
  <c r="M40" i="1" s="1"/>
  <c r="D40" i="1"/>
  <c r="J39" i="1"/>
  <c r="M39" i="1" s="1"/>
  <c r="J38" i="1"/>
  <c r="M38" i="1" s="1"/>
  <c r="J37" i="1"/>
  <c r="M37" i="1" s="1"/>
  <c r="J36" i="1"/>
  <c r="M36" i="1" s="1"/>
  <c r="D36" i="1"/>
  <c r="J35" i="1"/>
  <c r="M35" i="1" s="1"/>
  <c r="J34" i="1"/>
  <c r="M34" i="1" s="1"/>
  <c r="D34" i="1"/>
  <c r="J33" i="1"/>
  <c r="M33" i="1" s="1"/>
  <c r="J32" i="1"/>
  <c r="M32" i="1" s="1"/>
  <c r="J31" i="1"/>
  <c r="M31" i="1" s="1"/>
  <c r="J30" i="1"/>
  <c r="M30" i="1" s="1"/>
  <c r="D30" i="1"/>
  <c r="J29" i="1"/>
  <c r="M29" i="1" s="1"/>
  <c r="J28" i="1"/>
  <c r="M28" i="1" s="1"/>
  <c r="D28" i="1"/>
  <c r="J27" i="1"/>
  <c r="M27" i="1" s="1"/>
  <c r="D27" i="1"/>
  <c r="J26" i="1"/>
  <c r="M26" i="1" s="1"/>
  <c r="J25" i="1"/>
  <c r="M25" i="1" s="1"/>
  <c r="J24" i="1"/>
  <c r="M24" i="1" s="1"/>
  <c r="J23" i="1"/>
  <c r="M23" i="1" s="1"/>
  <c r="J22" i="1"/>
  <c r="M22" i="1" s="1"/>
  <c r="J21" i="1"/>
  <c r="M21" i="1" s="1"/>
  <c r="D21" i="1"/>
  <c r="J20" i="1"/>
  <c r="M20" i="1" s="1"/>
  <c r="J19" i="1"/>
  <c r="M19" i="1" s="1"/>
  <c r="J18" i="1"/>
  <c r="M18" i="1" s="1"/>
  <c r="J17" i="1"/>
  <c r="M17" i="1" s="1"/>
  <c r="J16" i="1"/>
  <c r="M16" i="1" s="1"/>
  <c r="D16" i="1"/>
  <c r="J15" i="1"/>
  <c r="M15" i="1" s="1"/>
  <c r="J14" i="1"/>
  <c r="M14" i="1" s="1"/>
  <c r="D14" i="1"/>
  <c r="J13" i="1"/>
  <c r="M13" i="1" s="1"/>
  <c r="J12" i="1"/>
  <c r="M12" i="1" s="1"/>
  <c r="D12" i="1"/>
  <c r="J11" i="1"/>
  <c r="M11" i="1" s="1"/>
  <c r="J10" i="1"/>
  <c r="M10" i="1" s="1"/>
  <c r="J9" i="1"/>
  <c r="M9" i="1" s="1"/>
  <c r="J8" i="1"/>
  <c r="M8" i="1" s="1"/>
  <c r="J7" i="1"/>
  <c r="M7" i="1" s="1"/>
  <c r="J6" i="1"/>
  <c r="M6" i="1" s="1"/>
  <c r="J5" i="1"/>
  <c r="M5" i="1" s="1"/>
  <c r="J4" i="1"/>
  <c r="M4" i="1" s="1"/>
  <c r="J3" i="1"/>
  <c r="M3" i="1" s="1"/>
  <c r="J2" i="1"/>
  <c r="M2" i="1" s="1"/>
  <c r="M100" i="1" l="1"/>
  <c r="F106" i="1"/>
  <c r="F110" i="1" s="1"/>
  <c r="J100" i="1"/>
  <c r="L103" i="1" l="1"/>
</calcChain>
</file>

<file path=xl/sharedStrings.xml><?xml version="1.0" encoding="utf-8"?>
<sst xmlns="http://schemas.openxmlformats.org/spreadsheetml/2006/main" count="409" uniqueCount="29">
  <si>
    <t>DAL</t>
  </si>
  <si>
    <t>AL</t>
  </si>
  <si>
    <t>% orario</t>
  </si>
  <si>
    <t>supera i 6 mesi di lavoro??</t>
  </si>
  <si>
    <t>% PRESENZA in ASP</t>
  </si>
  <si>
    <t>AREA (ex cat.)</t>
  </si>
  <si>
    <t>valutaz</t>
  </si>
  <si>
    <t>peso</t>
  </si>
  <si>
    <t>premio</t>
  </si>
  <si>
    <t xml:space="preserve">eccellenza </t>
  </si>
  <si>
    <t>tot finale</t>
  </si>
  <si>
    <t>**</t>
  </si>
  <si>
    <t>si</t>
  </si>
  <si>
    <t>C</t>
  </si>
  <si>
    <t>D</t>
  </si>
  <si>
    <t>B</t>
  </si>
  <si>
    <t>A</t>
  </si>
  <si>
    <t xml:space="preserve">TOT PREMI : </t>
  </si>
  <si>
    <t xml:space="preserve">somma "numeri" di presenza: </t>
  </si>
  <si>
    <t>importo quota fondo destinata a premio produttività :</t>
  </si>
  <si>
    <t xml:space="preserve">premio  medio ogni punto % : </t>
  </si>
  <si>
    <t>%</t>
  </si>
  <si>
    <t>€</t>
  </si>
  <si>
    <t xml:space="preserve">premio per punto % A : </t>
  </si>
  <si>
    <t xml:space="preserve">premio per punto % B : </t>
  </si>
  <si>
    <t xml:space="preserve">premio per punto % C : </t>
  </si>
  <si>
    <t xml:space="preserve">premio per punto % D : </t>
  </si>
  <si>
    <t xml:space="preserve">PREMIO teorico Massimo x Categoria per un Full Time presente x 12 mesi : 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</si>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</sst>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[$€-2]\ #,##0.00;[Red]\-[$€-2]\ 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7" fillId="0" borderId="1" xfId="0" applyFont="1" applyBorder="1" applyAlignment="1">
      <alignment horizontal="center"/>
    </xf>
    <xf numFmtId="4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4" fontId="0" fillId="0" borderId="0" xfId="0" applyNumberFormat="1"/>
    <xf numFmtId="0" fontId="0" fillId="3" borderId="0" xfId="0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5" fillId="2" borderId="1" xfId="0" applyNumberFormat="1" applyFont="1" applyFill="1" applyBorder="1"/>
    <xf numFmtId="4" fontId="0" fillId="0" borderId="0" xfId="0" applyNumberFormat="1" applyFill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0" fontId="1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14" fontId="6" fillId="7" borderId="1" xfId="0" applyNumberFormat="1" applyFont="1" applyFill="1" applyBorder="1" applyAlignment="1">
      <alignment horizontal="center"/>
    </xf>
    <xf numFmtId="14" fontId="7" fillId="7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4" fontId="0" fillId="8" borderId="0" xfId="0" applyNumberFormat="1" applyFill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1" fillId="0" borderId="0" xfId="0" applyFont="1"/>
    <xf numFmtId="10" fontId="3" fillId="0" borderId="2" xfId="0" applyNumberFormat="1" applyFont="1" applyFill="1" applyBorder="1" applyAlignment="1">
      <alignment horizontal="right"/>
    </xf>
    <xf numFmtId="0" fontId="3" fillId="0" borderId="0" xfId="0" applyNumberFormat="1" applyFont="1"/>
    <xf numFmtId="0" fontId="3" fillId="0" borderId="0" xfId="0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/>
    <xf numFmtId="4" fontId="3" fillId="2" borderId="1" xfId="0" applyNumberFormat="1" applyFont="1" applyFill="1" applyBorder="1"/>
    <xf numFmtId="0" fontId="0" fillId="0" borderId="0" xfId="0" applyAlignment="1">
      <alignment horizontal="center" vertical="center"/>
    </xf>
    <xf numFmtId="10" fontId="4" fillId="0" borderId="0" xfId="0" applyNumberFormat="1" applyFont="1" applyFill="1" applyBorder="1" applyAlignment="1">
      <alignment horizontal="right"/>
    </xf>
    <xf numFmtId="164" fontId="3" fillId="5" borderId="1" xfId="0" applyNumberFormat="1" applyFont="1" applyFill="1" applyBorder="1"/>
    <xf numFmtId="164" fontId="3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horizontal="right"/>
    </xf>
    <xf numFmtId="164" fontId="3" fillId="0" borderId="0" xfId="0" applyNumberFormat="1" applyFont="1"/>
    <xf numFmtId="164" fontId="0" fillId="0" borderId="0" xfId="0" applyNumberForma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Fill="1"/>
    <xf numFmtId="0" fontId="0" fillId="8" borderId="0" xfId="0" applyFill="1"/>
    <xf numFmtId="0" fontId="6" fillId="8" borderId="0" xfId="0" applyFont="1" applyFill="1" applyBorder="1" applyAlignment="1">
      <alignment horizontal="right"/>
    </xf>
    <xf numFmtId="9" fontId="6" fillId="8" borderId="1" xfId="0" applyNumberFormat="1" applyFont="1" applyFill="1" applyBorder="1" applyAlignment="1">
      <alignment horizontal="center"/>
    </xf>
    <xf numFmtId="8" fontId="8" fillId="8" borderId="1" xfId="0" applyNumberFormat="1" applyFont="1" applyFill="1" applyBorder="1" applyAlignment="1">
      <alignment horizontal="right"/>
    </xf>
    <xf numFmtId="0" fontId="0" fillId="5" borderId="0" xfId="0" applyFill="1"/>
    <xf numFmtId="0" fontId="6" fillId="5" borderId="0" xfId="0" applyFont="1" applyFill="1" applyBorder="1" applyAlignment="1">
      <alignment horizontal="right"/>
    </xf>
    <xf numFmtId="9" fontId="6" fillId="5" borderId="1" xfId="0" applyNumberFormat="1" applyFont="1" applyFill="1" applyBorder="1" applyAlignment="1">
      <alignment horizontal="center"/>
    </xf>
    <xf numFmtId="8" fontId="8" fillId="5" borderId="1" xfId="0" applyNumberFormat="1" applyFont="1" applyFill="1" applyBorder="1" applyAlignment="1">
      <alignment horizontal="right"/>
    </xf>
    <xf numFmtId="0" fontId="0" fillId="3" borderId="0" xfId="0" applyFill="1"/>
    <xf numFmtId="0" fontId="6" fillId="3" borderId="0" xfId="0" applyFont="1" applyFill="1" applyBorder="1" applyAlignment="1">
      <alignment horizontal="right"/>
    </xf>
    <xf numFmtId="9" fontId="6" fillId="3" borderId="1" xfId="0" applyNumberFormat="1" applyFont="1" applyFill="1" applyBorder="1" applyAlignment="1">
      <alignment horizontal="center"/>
    </xf>
    <xf numFmtId="8" fontId="8" fillId="3" borderId="1" xfId="0" applyNumberFormat="1" applyFont="1" applyFill="1" applyBorder="1" applyAlignment="1">
      <alignment horizontal="right"/>
    </xf>
    <xf numFmtId="0" fontId="0" fillId="4" borderId="0" xfId="0" applyFill="1"/>
    <xf numFmtId="0" fontId="6" fillId="4" borderId="0" xfId="0" applyFont="1" applyFill="1" applyBorder="1" applyAlignment="1">
      <alignment horizontal="right"/>
    </xf>
    <xf numFmtId="9" fontId="6" fillId="4" borderId="1" xfId="0" applyNumberFormat="1" applyFont="1" applyFill="1" applyBorder="1" applyAlignment="1">
      <alignment horizontal="center"/>
    </xf>
    <xf numFmtId="8" fontId="8" fillId="4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6" fillId="9" borderId="1" xfId="0" applyFont="1" applyFill="1" applyBorder="1" applyAlignment="1">
      <alignment horizontal="center"/>
    </xf>
    <xf numFmtId="165" fontId="6" fillId="9" borderId="1" xfId="0" applyNumberFormat="1" applyFont="1" applyFill="1" applyBorder="1"/>
    <xf numFmtId="0" fontId="6" fillId="0" borderId="0" xfId="0" applyFont="1" applyBorder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workbookViewId="0">
      <selection activeCell="L103" sqref="L103"/>
    </sheetView>
  </sheetViews>
  <sheetFormatPr defaultRowHeight="15" x14ac:dyDescent="0.25"/>
  <cols>
    <col min="1" max="1" width="11.5703125" customWidth="1"/>
    <col min="6" max="6" width="10.28515625" bestFit="1" customWidth="1"/>
    <col min="10" max="10" width="11.5703125" customWidth="1"/>
    <col min="12" max="12" width="10.85546875" customWidth="1"/>
    <col min="13" max="13" width="10.42578125" customWidth="1"/>
  </cols>
  <sheetData>
    <row r="1" spans="1:13" ht="39" x14ac:dyDescent="0.25">
      <c r="A1" t="s">
        <v>28</v>
      </c>
      <c r="B1" s="1" t="s">
        <v>0</v>
      </c>
      <c r="C1" s="1" t="s">
        <v>1</v>
      </c>
      <c r="D1" s="2" t="s">
        <v>2</v>
      </c>
      <c r="E1" s="3" t="s">
        <v>3</v>
      </c>
      <c r="F1" s="4" t="s">
        <v>4</v>
      </c>
      <c r="G1" s="5" t="s">
        <v>5</v>
      </c>
      <c r="H1" s="6" t="s">
        <v>6</v>
      </c>
      <c r="I1" s="7" t="s">
        <v>7</v>
      </c>
      <c r="J1" s="6" t="s">
        <v>8</v>
      </c>
      <c r="K1" s="8"/>
      <c r="L1" s="7" t="s">
        <v>9</v>
      </c>
      <c r="M1" s="7" t="s">
        <v>10</v>
      </c>
    </row>
    <row r="2" spans="1:13" x14ac:dyDescent="0.25">
      <c r="A2">
        <v>1</v>
      </c>
      <c r="B2" s="9" t="s">
        <v>11</v>
      </c>
      <c r="C2" s="9" t="s">
        <v>11</v>
      </c>
      <c r="D2" s="10">
        <v>1</v>
      </c>
      <c r="E2" s="11" t="s">
        <v>12</v>
      </c>
      <c r="F2" s="12">
        <v>99.76</v>
      </c>
      <c r="G2" s="13" t="s">
        <v>13</v>
      </c>
      <c r="H2" s="14">
        <v>9.91</v>
      </c>
      <c r="I2" s="15">
        <v>1</v>
      </c>
      <c r="J2" s="14">
        <f>3.1*F2*I2</f>
        <v>309.25600000000003</v>
      </c>
      <c r="K2" s="16">
        <v>1</v>
      </c>
      <c r="L2">
        <v>75.81</v>
      </c>
      <c r="M2" s="17">
        <f t="shared" ref="M2:M65" si="0">J2+L2</f>
        <v>385.06600000000003</v>
      </c>
    </row>
    <row r="3" spans="1:13" x14ac:dyDescent="0.25">
      <c r="A3">
        <v>2</v>
      </c>
      <c r="B3" s="9" t="s">
        <v>11</v>
      </c>
      <c r="C3" s="9" t="s">
        <v>11</v>
      </c>
      <c r="D3" s="10">
        <v>1</v>
      </c>
      <c r="E3" s="11" t="s">
        <v>12</v>
      </c>
      <c r="F3" s="12">
        <v>83.56</v>
      </c>
      <c r="G3" s="13" t="s">
        <v>13</v>
      </c>
      <c r="H3" s="14">
        <v>9.83</v>
      </c>
      <c r="I3" s="18">
        <v>1</v>
      </c>
      <c r="J3" s="14">
        <f>3.1*F3*I3</f>
        <v>259.036</v>
      </c>
      <c r="K3" s="16">
        <v>1</v>
      </c>
      <c r="L3">
        <v>75.81</v>
      </c>
      <c r="M3" s="17">
        <f t="shared" si="0"/>
        <v>334.846</v>
      </c>
    </row>
    <row r="4" spans="1:13" x14ac:dyDescent="0.25">
      <c r="A4">
        <v>3</v>
      </c>
      <c r="B4" s="9" t="s">
        <v>11</v>
      </c>
      <c r="C4" s="9" t="s">
        <v>11</v>
      </c>
      <c r="D4" s="10">
        <v>1</v>
      </c>
      <c r="E4" s="11" t="s">
        <v>12</v>
      </c>
      <c r="F4" s="12">
        <v>97.99</v>
      </c>
      <c r="G4" s="13" t="s">
        <v>13</v>
      </c>
      <c r="H4" s="14">
        <v>9.75</v>
      </c>
      <c r="I4" s="18">
        <v>1</v>
      </c>
      <c r="J4" s="14">
        <f>3.1*F4*I4</f>
        <v>303.76900000000001</v>
      </c>
      <c r="K4" s="16">
        <v>1</v>
      </c>
      <c r="L4">
        <v>75.81</v>
      </c>
      <c r="M4" s="17">
        <f t="shared" si="0"/>
        <v>379.57900000000001</v>
      </c>
    </row>
    <row r="5" spans="1:13" x14ac:dyDescent="0.25">
      <c r="A5">
        <v>4</v>
      </c>
      <c r="B5" s="9" t="s">
        <v>11</v>
      </c>
      <c r="C5" s="9" t="s">
        <v>11</v>
      </c>
      <c r="D5" s="10">
        <v>1</v>
      </c>
      <c r="E5" s="11" t="s">
        <v>12</v>
      </c>
      <c r="F5" s="12">
        <v>99.65</v>
      </c>
      <c r="G5" s="13" t="s">
        <v>14</v>
      </c>
      <c r="H5" s="19">
        <v>9.34</v>
      </c>
      <c r="I5" s="20">
        <v>1</v>
      </c>
      <c r="J5" s="19">
        <f>3.39*F5*I5</f>
        <v>337.81350000000003</v>
      </c>
      <c r="K5" s="16">
        <v>1</v>
      </c>
      <c r="L5">
        <v>75.81</v>
      </c>
      <c r="M5" s="17">
        <f t="shared" si="0"/>
        <v>413.62350000000004</v>
      </c>
    </row>
    <row r="6" spans="1:13" x14ac:dyDescent="0.25">
      <c r="A6">
        <v>5</v>
      </c>
      <c r="B6" s="9" t="s">
        <v>11</v>
      </c>
      <c r="C6" s="9" t="s">
        <v>11</v>
      </c>
      <c r="D6" s="10">
        <v>1</v>
      </c>
      <c r="E6" s="11" t="s">
        <v>12</v>
      </c>
      <c r="F6" s="12">
        <v>99.92</v>
      </c>
      <c r="G6" s="13" t="s">
        <v>15</v>
      </c>
      <c r="H6" s="19">
        <v>9.34</v>
      </c>
      <c r="I6" s="20">
        <v>1</v>
      </c>
      <c r="J6" s="19">
        <f>3.39*F6*I6</f>
        <v>338.72880000000004</v>
      </c>
      <c r="K6" s="16">
        <v>1</v>
      </c>
      <c r="L6">
        <v>75.81</v>
      </c>
      <c r="M6" s="17">
        <f t="shared" si="0"/>
        <v>414.53880000000004</v>
      </c>
    </row>
    <row r="7" spans="1:13" x14ac:dyDescent="0.25">
      <c r="A7">
        <v>6</v>
      </c>
      <c r="B7" s="9" t="s">
        <v>11</v>
      </c>
      <c r="C7" s="9" t="s">
        <v>11</v>
      </c>
      <c r="D7" s="10">
        <v>1</v>
      </c>
      <c r="E7" s="11" t="s">
        <v>12</v>
      </c>
      <c r="F7" s="12">
        <v>95.43</v>
      </c>
      <c r="G7" s="13" t="s">
        <v>15</v>
      </c>
      <c r="H7" s="21">
        <v>9.3000000000000007</v>
      </c>
      <c r="I7" s="22">
        <v>1</v>
      </c>
      <c r="J7" s="21">
        <f>2.8*F7*I7</f>
        <v>267.20400000000001</v>
      </c>
      <c r="K7" s="16">
        <v>1</v>
      </c>
      <c r="L7">
        <v>75.81</v>
      </c>
      <c r="M7" s="17">
        <f t="shared" si="0"/>
        <v>343.01400000000001</v>
      </c>
    </row>
    <row r="8" spans="1:13" x14ac:dyDescent="0.25">
      <c r="A8">
        <v>7</v>
      </c>
      <c r="B8" s="9" t="s">
        <v>11</v>
      </c>
      <c r="C8" s="9" t="s">
        <v>11</v>
      </c>
      <c r="D8" s="10">
        <v>1</v>
      </c>
      <c r="E8" s="11" t="s">
        <v>12</v>
      </c>
      <c r="F8" s="12">
        <v>99.82</v>
      </c>
      <c r="G8" s="13" t="s">
        <v>15</v>
      </c>
      <c r="H8" s="21">
        <v>9.3000000000000007</v>
      </c>
      <c r="I8" s="22">
        <v>1</v>
      </c>
      <c r="J8" s="21">
        <f>2.8*F8*I8</f>
        <v>279.49599999999998</v>
      </c>
      <c r="K8" s="16">
        <v>1</v>
      </c>
      <c r="L8">
        <v>75.81</v>
      </c>
      <c r="M8" s="17">
        <f t="shared" si="0"/>
        <v>355.30599999999998</v>
      </c>
    </row>
    <row r="9" spans="1:13" x14ac:dyDescent="0.25">
      <c r="A9">
        <v>8</v>
      </c>
      <c r="B9" s="9" t="s">
        <v>11</v>
      </c>
      <c r="C9" s="9" t="s">
        <v>11</v>
      </c>
      <c r="D9" s="10">
        <v>1</v>
      </c>
      <c r="E9" s="11" t="s">
        <v>12</v>
      </c>
      <c r="F9" s="12">
        <v>97.03</v>
      </c>
      <c r="G9" s="13" t="s">
        <v>15</v>
      </c>
      <c r="H9" s="21">
        <v>9.3000000000000007</v>
      </c>
      <c r="I9" s="22">
        <v>1</v>
      </c>
      <c r="J9" s="21">
        <f>2.8*F9*I9</f>
        <v>271.68399999999997</v>
      </c>
      <c r="K9" s="16">
        <v>1</v>
      </c>
      <c r="L9">
        <v>75.81</v>
      </c>
      <c r="M9" s="17">
        <f t="shared" si="0"/>
        <v>347.49399999999997</v>
      </c>
    </row>
    <row r="10" spans="1:13" x14ac:dyDescent="0.25">
      <c r="A10">
        <v>9</v>
      </c>
      <c r="B10" s="9" t="s">
        <v>11</v>
      </c>
      <c r="C10" s="9" t="s">
        <v>11</v>
      </c>
      <c r="D10" s="10">
        <v>1</v>
      </c>
      <c r="E10" s="11" t="s">
        <v>12</v>
      </c>
      <c r="F10" s="12">
        <v>94.44</v>
      </c>
      <c r="G10" s="13" t="s">
        <v>13</v>
      </c>
      <c r="H10" s="14">
        <v>9.26</v>
      </c>
      <c r="I10" s="18">
        <v>1</v>
      </c>
      <c r="J10" s="14">
        <f>3.1*F10*I10</f>
        <v>292.76400000000001</v>
      </c>
      <c r="K10" s="16">
        <v>1</v>
      </c>
      <c r="L10">
        <v>75.81</v>
      </c>
      <c r="M10" s="17">
        <f t="shared" si="0"/>
        <v>368.57400000000001</v>
      </c>
    </row>
    <row r="11" spans="1:13" x14ac:dyDescent="0.25">
      <c r="A11">
        <v>10</v>
      </c>
      <c r="B11" s="9" t="s">
        <v>11</v>
      </c>
      <c r="C11" s="9" t="s">
        <v>11</v>
      </c>
      <c r="D11" s="10">
        <v>1</v>
      </c>
      <c r="E11" s="11" t="s">
        <v>12</v>
      </c>
      <c r="F11" s="12">
        <v>90.65</v>
      </c>
      <c r="G11" s="13" t="s">
        <v>13</v>
      </c>
      <c r="H11" s="14">
        <v>9.26</v>
      </c>
      <c r="I11" s="18">
        <v>1</v>
      </c>
      <c r="J11" s="14">
        <f>3.1*F11*I11</f>
        <v>281.01500000000004</v>
      </c>
      <c r="K11" s="16">
        <v>1</v>
      </c>
      <c r="L11">
        <v>75.81</v>
      </c>
      <c r="M11" s="17">
        <f t="shared" si="0"/>
        <v>356.82500000000005</v>
      </c>
    </row>
    <row r="12" spans="1:13" x14ac:dyDescent="0.25">
      <c r="A12">
        <v>11</v>
      </c>
      <c r="B12" s="9" t="s">
        <v>11</v>
      </c>
      <c r="C12" s="9" t="s">
        <v>11</v>
      </c>
      <c r="D12" s="10">
        <f>24/36</f>
        <v>0.66666666666666663</v>
      </c>
      <c r="E12" s="11" t="s">
        <v>12</v>
      </c>
      <c r="F12" s="12">
        <v>64.16</v>
      </c>
      <c r="G12" s="13" t="s">
        <v>13</v>
      </c>
      <c r="H12" s="14">
        <v>9.2100000000000009</v>
      </c>
      <c r="I12" s="18">
        <v>1</v>
      </c>
      <c r="J12" s="14">
        <f>3.1*F12*I12</f>
        <v>198.89599999999999</v>
      </c>
      <c r="K12" s="16">
        <v>1</v>
      </c>
      <c r="L12">
        <v>75.81</v>
      </c>
      <c r="M12" s="17">
        <f t="shared" si="0"/>
        <v>274.70600000000002</v>
      </c>
    </row>
    <row r="13" spans="1:13" x14ac:dyDescent="0.25">
      <c r="A13">
        <v>12</v>
      </c>
      <c r="B13" s="9" t="s">
        <v>11</v>
      </c>
      <c r="C13" s="9" t="s">
        <v>11</v>
      </c>
      <c r="D13" s="10">
        <v>1</v>
      </c>
      <c r="E13" s="11" t="s">
        <v>12</v>
      </c>
      <c r="F13" s="12">
        <v>99.65</v>
      </c>
      <c r="G13" s="13" t="s">
        <v>14</v>
      </c>
      <c r="H13" s="19">
        <v>9.2100000000000009</v>
      </c>
      <c r="I13" s="20">
        <v>1</v>
      </c>
      <c r="J13" s="19">
        <f>3.39*F13*I13</f>
        <v>337.81350000000003</v>
      </c>
      <c r="K13" s="16">
        <v>1</v>
      </c>
      <c r="L13">
        <v>75.81</v>
      </c>
      <c r="M13" s="17">
        <f t="shared" si="0"/>
        <v>413.62350000000004</v>
      </c>
    </row>
    <row r="14" spans="1:13" x14ac:dyDescent="0.25">
      <c r="A14">
        <v>13</v>
      </c>
      <c r="B14" s="9" t="s">
        <v>11</v>
      </c>
      <c r="C14" s="9" t="s">
        <v>11</v>
      </c>
      <c r="D14" s="10">
        <f>32/36</f>
        <v>0.88888888888888884</v>
      </c>
      <c r="E14" s="11" t="s">
        <v>12</v>
      </c>
      <c r="F14" s="12">
        <v>88.57</v>
      </c>
      <c r="G14" s="13" t="s">
        <v>13</v>
      </c>
      <c r="H14" s="14">
        <v>9.2100000000000009</v>
      </c>
      <c r="I14" s="18">
        <v>1</v>
      </c>
      <c r="J14" s="14">
        <f>3.1*F14*I14</f>
        <v>274.56700000000001</v>
      </c>
      <c r="K14" s="16">
        <v>1</v>
      </c>
      <c r="L14">
        <v>75.81</v>
      </c>
      <c r="M14" s="17">
        <f t="shared" si="0"/>
        <v>350.37700000000001</v>
      </c>
    </row>
    <row r="15" spans="1:13" x14ac:dyDescent="0.25">
      <c r="A15">
        <v>14</v>
      </c>
      <c r="B15" s="9" t="s">
        <v>11</v>
      </c>
      <c r="C15" s="9" t="s">
        <v>11</v>
      </c>
      <c r="D15" s="10">
        <v>1</v>
      </c>
      <c r="E15" s="11" t="s">
        <v>12</v>
      </c>
      <c r="F15" s="23">
        <v>95.31</v>
      </c>
      <c r="G15" s="13" t="s">
        <v>15</v>
      </c>
      <c r="H15" s="21">
        <v>9.17</v>
      </c>
      <c r="I15" s="22">
        <v>1</v>
      </c>
      <c r="J15" s="21">
        <f>2.8*F15*I15</f>
        <v>266.86799999999999</v>
      </c>
      <c r="K15" s="24">
        <v>1</v>
      </c>
      <c r="L15">
        <v>69.98</v>
      </c>
      <c r="M15" s="17">
        <f t="shared" si="0"/>
        <v>336.84800000000001</v>
      </c>
    </row>
    <row r="16" spans="1:13" x14ac:dyDescent="0.25">
      <c r="A16">
        <v>15</v>
      </c>
      <c r="B16" s="9" t="s">
        <v>11</v>
      </c>
      <c r="C16" s="9" t="s">
        <v>11</v>
      </c>
      <c r="D16" s="10">
        <f>30/36</f>
        <v>0.83333333333333337</v>
      </c>
      <c r="E16" s="11" t="s">
        <v>12</v>
      </c>
      <c r="F16" s="23">
        <v>83.26</v>
      </c>
      <c r="G16" s="13" t="s">
        <v>15</v>
      </c>
      <c r="H16" s="21">
        <v>9.17</v>
      </c>
      <c r="I16" s="22">
        <v>1</v>
      </c>
      <c r="J16" s="21">
        <f>2.8*F16*I16</f>
        <v>233.12799999999999</v>
      </c>
      <c r="K16" s="24">
        <v>1</v>
      </c>
      <c r="L16">
        <v>69.98</v>
      </c>
      <c r="M16" s="17">
        <f t="shared" si="0"/>
        <v>303.108</v>
      </c>
    </row>
    <row r="17" spans="1:13" x14ac:dyDescent="0.25">
      <c r="A17">
        <v>16</v>
      </c>
      <c r="B17" s="25"/>
      <c r="C17" s="25"/>
      <c r="D17" s="26">
        <v>1</v>
      </c>
      <c r="E17" s="11" t="s">
        <v>12</v>
      </c>
      <c r="F17" s="12">
        <v>97.39</v>
      </c>
      <c r="G17" s="27" t="s">
        <v>15</v>
      </c>
      <c r="H17" s="21">
        <v>9.17</v>
      </c>
      <c r="I17" s="22">
        <v>1</v>
      </c>
      <c r="J17" s="21">
        <f>2.8*F17*I17</f>
        <v>272.69200000000001</v>
      </c>
      <c r="K17" s="24">
        <v>1</v>
      </c>
      <c r="L17">
        <v>69.98</v>
      </c>
      <c r="M17" s="17">
        <f t="shared" si="0"/>
        <v>342.67200000000003</v>
      </c>
    </row>
    <row r="18" spans="1:13" x14ac:dyDescent="0.25">
      <c r="A18">
        <v>17</v>
      </c>
      <c r="B18" s="9" t="s">
        <v>11</v>
      </c>
      <c r="C18" s="9" t="s">
        <v>11</v>
      </c>
      <c r="D18" s="10">
        <v>1</v>
      </c>
      <c r="E18" s="11" t="s">
        <v>12</v>
      </c>
      <c r="F18" s="12">
        <v>98.08</v>
      </c>
      <c r="G18" s="13" t="s">
        <v>15</v>
      </c>
      <c r="H18" s="21">
        <v>9.17</v>
      </c>
      <c r="I18" s="22">
        <v>1</v>
      </c>
      <c r="J18" s="21">
        <f>2.8*F18*I18</f>
        <v>274.62399999999997</v>
      </c>
      <c r="K18" s="24">
        <v>1</v>
      </c>
      <c r="L18">
        <v>69.98</v>
      </c>
      <c r="M18" s="17">
        <f t="shared" si="0"/>
        <v>344.60399999999998</v>
      </c>
    </row>
    <row r="19" spans="1:13" x14ac:dyDescent="0.25">
      <c r="A19">
        <v>18</v>
      </c>
      <c r="B19" s="9" t="s">
        <v>11</v>
      </c>
      <c r="C19" s="9" t="s">
        <v>11</v>
      </c>
      <c r="D19" s="10">
        <v>1</v>
      </c>
      <c r="E19" s="11" t="s">
        <v>12</v>
      </c>
      <c r="F19" s="12">
        <v>95.85</v>
      </c>
      <c r="G19" s="13" t="s">
        <v>14</v>
      </c>
      <c r="H19" s="19">
        <v>9.1300000000000008</v>
      </c>
      <c r="I19" s="20">
        <v>1</v>
      </c>
      <c r="J19" s="19">
        <f>3.39*F19*I19</f>
        <v>324.93149999999997</v>
      </c>
      <c r="K19" s="24"/>
      <c r="M19" s="17">
        <f t="shared" si="0"/>
        <v>324.93149999999997</v>
      </c>
    </row>
    <row r="20" spans="1:13" x14ac:dyDescent="0.25">
      <c r="A20">
        <v>19</v>
      </c>
      <c r="B20" s="9" t="s">
        <v>11</v>
      </c>
      <c r="C20" s="9" t="s">
        <v>11</v>
      </c>
      <c r="D20" s="10">
        <v>1</v>
      </c>
      <c r="E20" s="11" t="s">
        <v>12</v>
      </c>
      <c r="F20" s="23">
        <v>98.18</v>
      </c>
      <c r="G20" s="13" t="s">
        <v>15</v>
      </c>
      <c r="H20" s="21">
        <v>9.1300000000000008</v>
      </c>
      <c r="I20" s="22">
        <v>1</v>
      </c>
      <c r="J20" s="21">
        <f t="shared" ref="J20:J27" si="1">2.8*F20*I20</f>
        <v>274.904</v>
      </c>
      <c r="K20" s="24"/>
      <c r="M20" s="17">
        <f t="shared" si="0"/>
        <v>274.904</v>
      </c>
    </row>
    <row r="21" spans="1:13" x14ac:dyDescent="0.25">
      <c r="A21">
        <v>20</v>
      </c>
      <c r="B21" s="9" t="s">
        <v>11</v>
      </c>
      <c r="C21" s="9" t="s">
        <v>11</v>
      </c>
      <c r="D21" s="10">
        <f>30/36</f>
        <v>0.83333333333333337</v>
      </c>
      <c r="E21" s="11" t="s">
        <v>12</v>
      </c>
      <c r="F21" s="12">
        <v>82.44</v>
      </c>
      <c r="G21" s="13" t="s">
        <v>15</v>
      </c>
      <c r="H21" s="21">
        <v>9.1300000000000008</v>
      </c>
      <c r="I21" s="22">
        <v>1</v>
      </c>
      <c r="J21" s="21">
        <f t="shared" si="1"/>
        <v>230.83199999999997</v>
      </c>
      <c r="K21" s="24"/>
      <c r="M21" s="17">
        <f t="shared" si="0"/>
        <v>230.83199999999997</v>
      </c>
    </row>
    <row r="22" spans="1:13" x14ac:dyDescent="0.25">
      <c r="A22">
        <v>21</v>
      </c>
      <c r="B22" s="9" t="s">
        <v>11</v>
      </c>
      <c r="C22" s="9" t="s">
        <v>11</v>
      </c>
      <c r="D22" s="10">
        <v>1</v>
      </c>
      <c r="E22" s="11" t="s">
        <v>12</v>
      </c>
      <c r="F22" s="12">
        <v>99.89</v>
      </c>
      <c r="G22" s="13" t="s">
        <v>15</v>
      </c>
      <c r="H22" s="21">
        <v>9.1300000000000008</v>
      </c>
      <c r="I22" s="22">
        <v>1</v>
      </c>
      <c r="J22" s="21">
        <f t="shared" si="1"/>
        <v>279.69200000000001</v>
      </c>
      <c r="K22" s="24"/>
      <c r="M22" s="17">
        <f t="shared" si="0"/>
        <v>279.69200000000001</v>
      </c>
    </row>
    <row r="23" spans="1:13" x14ac:dyDescent="0.25">
      <c r="A23">
        <v>22</v>
      </c>
      <c r="B23" s="9" t="s">
        <v>11</v>
      </c>
      <c r="C23" s="9" t="s">
        <v>11</v>
      </c>
      <c r="D23" s="10">
        <v>1</v>
      </c>
      <c r="E23" s="11" t="s">
        <v>12</v>
      </c>
      <c r="F23" s="12">
        <v>89.96</v>
      </c>
      <c r="G23" s="13" t="s">
        <v>15</v>
      </c>
      <c r="H23" s="21">
        <v>9.08</v>
      </c>
      <c r="I23" s="22">
        <v>1</v>
      </c>
      <c r="J23" s="21">
        <f t="shared" si="1"/>
        <v>251.88799999999998</v>
      </c>
      <c r="K23" s="24"/>
      <c r="L23" s="1"/>
      <c r="M23" s="17">
        <f t="shared" si="0"/>
        <v>251.88799999999998</v>
      </c>
    </row>
    <row r="24" spans="1:13" x14ac:dyDescent="0.25">
      <c r="A24">
        <v>23</v>
      </c>
      <c r="B24" s="9" t="s">
        <v>11</v>
      </c>
      <c r="C24" s="9" t="s">
        <v>11</v>
      </c>
      <c r="D24" s="10">
        <v>1</v>
      </c>
      <c r="E24" s="11" t="s">
        <v>12</v>
      </c>
      <c r="F24" s="12">
        <v>94.49</v>
      </c>
      <c r="G24" s="13" t="s">
        <v>15</v>
      </c>
      <c r="H24" s="21">
        <v>9.08</v>
      </c>
      <c r="I24" s="22">
        <v>1</v>
      </c>
      <c r="J24" s="21">
        <f t="shared" si="1"/>
        <v>264.57199999999995</v>
      </c>
      <c r="K24" s="24"/>
      <c r="M24" s="17">
        <f t="shared" si="0"/>
        <v>264.57199999999995</v>
      </c>
    </row>
    <row r="25" spans="1:13" x14ac:dyDescent="0.25">
      <c r="A25">
        <v>24</v>
      </c>
      <c r="B25" s="9" t="s">
        <v>11</v>
      </c>
      <c r="C25" s="9" t="s">
        <v>11</v>
      </c>
      <c r="D25" s="10">
        <v>1</v>
      </c>
      <c r="E25" s="11" t="s">
        <v>12</v>
      </c>
      <c r="F25" s="12">
        <v>99.36</v>
      </c>
      <c r="G25" s="13" t="s">
        <v>15</v>
      </c>
      <c r="H25" s="21">
        <v>9.08</v>
      </c>
      <c r="I25" s="22">
        <v>1</v>
      </c>
      <c r="J25" s="21">
        <f t="shared" si="1"/>
        <v>278.20799999999997</v>
      </c>
      <c r="K25" s="24"/>
      <c r="M25" s="17">
        <f t="shared" si="0"/>
        <v>278.20799999999997</v>
      </c>
    </row>
    <row r="26" spans="1:13" x14ac:dyDescent="0.25">
      <c r="A26">
        <v>25</v>
      </c>
      <c r="B26" s="9" t="s">
        <v>11</v>
      </c>
      <c r="C26" s="9" t="s">
        <v>11</v>
      </c>
      <c r="D26" s="10">
        <v>1</v>
      </c>
      <c r="E26" s="11" t="s">
        <v>12</v>
      </c>
      <c r="F26" s="23">
        <v>94.64</v>
      </c>
      <c r="G26" s="13" t="s">
        <v>15</v>
      </c>
      <c r="H26" s="21">
        <v>9.08</v>
      </c>
      <c r="I26" s="22">
        <v>1</v>
      </c>
      <c r="J26" s="21">
        <f t="shared" si="1"/>
        <v>264.99199999999996</v>
      </c>
      <c r="K26" s="24"/>
      <c r="L26" s="1"/>
      <c r="M26" s="17">
        <f t="shared" si="0"/>
        <v>264.99199999999996</v>
      </c>
    </row>
    <row r="27" spans="1:13" x14ac:dyDescent="0.25">
      <c r="A27">
        <v>26</v>
      </c>
      <c r="B27" s="9" t="s">
        <v>11</v>
      </c>
      <c r="C27" s="9" t="s">
        <v>11</v>
      </c>
      <c r="D27" s="10">
        <f>30/36</f>
        <v>0.83333333333333337</v>
      </c>
      <c r="E27" s="11" t="s">
        <v>12</v>
      </c>
      <c r="F27" s="23">
        <v>80.84</v>
      </c>
      <c r="G27" s="13" t="s">
        <v>15</v>
      </c>
      <c r="H27" s="21">
        <v>9.08</v>
      </c>
      <c r="I27" s="22">
        <v>1</v>
      </c>
      <c r="J27" s="21">
        <f t="shared" si="1"/>
        <v>226.352</v>
      </c>
      <c r="K27" s="24"/>
      <c r="M27" s="17">
        <f t="shared" si="0"/>
        <v>226.352</v>
      </c>
    </row>
    <row r="28" spans="1:13" x14ac:dyDescent="0.25">
      <c r="A28">
        <v>27</v>
      </c>
      <c r="B28" s="9" t="s">
        <v>11</v>
      </c>
      <c r="C28" s="9" t="s">
        <v>11</v>
      </c>
      <c r="D28" s="10">
        <f>31/36</f>
        <v>0.86111111111111116</v>
      </c>
      <c r="E28" s="11" t="s">
        <v>12</v>
      </c>
      <c r="F28" s="12">
        <v>76.430000000000007</v>
      </c>
      <c r="G28" s="13" t="s">
        <v>14</v>
      </c>
      <c r="H28" s="19">
        <v>9.08</v>
      </c>
      <c r="I28" s="20">
        <v>1</v>
      </c>
      <c r="J28" s="19">
        <f>3.39*F28*I28</f>
        <v>259.09770000000003</v>
      </c>
      <c r="K28" s="24"/>
      <c r="M28" s="17">
        <f t="shared" si="0"/>
        <v>259.09770000000003</v>
      </c>
    </row>
    <row r="29" spans="1:13" x14ac:dyDescent="0.25">
      <c r="A29">
        <v>28</v>
      </c>
      <c r="B29" s="9" t="s">
        <v>11</v>
      </c>
      <c r="C29" s="9" t="s">
        <v>11</v>
      </c>
      <c r="D29" s="10">
        <v>1</v>
      </c>
      <c r="E29" s="11" t="s">
        <v>12</v>
      </c>
      <c r="F29" s="12">
        <v>99.04</v>
      </c>
      <c r="G29" s="13" t="s">
        <v>15</v>
      </c>
      <c r="H29" s="21">
        <v>9.08</v>
      </c>
      <c r="I29" s="22">
        <v>1</v>
      </c>
      <c r="J29" s="21">
        <f>2.8*F29*I29</f>
        <v>277.31200000000001</v>
      </c>
      <c r="K29" s="24"/>
      <c r="M29" s="17">
        <f t="shared" si="0"/>
        <v>277.31200000000001</v>
      </c>
    </row>
    <row r="30" spans="1:13" x14ac:dyDescent="0.25">
      <c r="A30">
        <v>29</v>
      </c>
      <c r="B30" s="9" t="s">
        <v>11</v>
      </c>
      <c r="C30" s="9" t="s">
        <v>11</v>
      </c>
      <c r="D30" s="10">
        <f>27/36</f>
        <v>0.75</v>
      </c>
      <c r="E30" s="11" t="s">
        <v>12</v>
      </c>
      <c r="F30" s="23">
        <v>73.599999999999994</v>
      </c>
      <c r="G30" s="13" t="s">
        <v>15</v>
      </c>
      <c r="H30" s="21">
        <v>9.08</v>
      </c>
      <c r="I30" s="22">
        <v>1</v>
      </c>
      <c r="J30" s="21">
        <f>2.8*F30*I30</f>
        <v>206.07999999999998</v>
      </c>
      <c r="K30" s="24"/>
      <c r="M30" s="17">
        <f t="shared" si="0"/>
        <v>206.07999999999998</v>
      </c>
    </row>
    <row r="31" spans="1:13" x14ac:dyDescent="0.25">
      <c r="A31">
        <v>30</v>
      </c>
      <c r="B31" s="9" t="s">
        <v>11</v>
      </c>
      <c r="C31" s="9" t="s">
        <v>11</v>
      </c>
      <c r="D31" s="10">
        <v>1</v>
      </c>
      <c r="E31" s="11" t="s">
        <v>12</v>
      </c>
      <c r="F31" s="12">
        <v>100</v>
      </c>
      <c r="G31" s="13" t="s">
        <v>14</v>
      </c>
      <c r="H31" s="19">
        <v>9.06</v>
      </c>
      <c r="I31" s="20">
        <v>1</v>
      </c>
      <c r="J31" s="19">
        <f>3.39*F31*I31</f>
        <v>339</v>
      </c>
      <c r="K31" s="24"/>
      <c r="M31" s="17">
        <f t="shared" si="0"/>
        <v>339</v>
      </c>
    </row>
    <row r="32" spans="1:13" x14ac:dyDescent="0.25">
      <c r="A32">
        <v>31</v>
      </c>
      <c r="B32" s="9" t="s">
        <v>11</v>
      </c>
      <c r="C32" s="9" t="s">
        <v>11</v>
      </c>
      <c r="D32" s="10">
        <v>1</v>
      </c>
      <c r="E32" s="11" t="s">
        <v>12</v>
      </c>
      <c r="F32" s="12">
        <v>100</v>
      </c>
      <c r="G32" s="13" t="s">
        <v>14</v>
      </c>
      <c r="H32" s="19">
        <v>9.06</v>
      </c>
      <c r="I32" s="20">
        <v>1</v>
      </c>
      <c r="J32" s="19">
        <f>3.39*F32*I32</f>
        <v>339</v>
      </c>
      <c r="K32" s="24"/>
      <c r="M32" s="17">
        <f t="shared" si="0"/>
        <v>339</v>
      </c>
    </row>
    <row r="33" spans="1:13" x14ac:dyDescent="0.25">
      <c r="A33">
        <v>32</v>
      </c>
      <c r="B33" s="9" t="s">
        <v>11</v>
      </c>
      <c r="C33" s="9" t="s">
        <v>11</v>
      </c>
      <c r="D33" s="10">
        <v>1</v>
      </c>
      <c r="E33" s="11" t="s">
        <v>12</v>
      </c>
      <c r="F33" s="12">
        <v>98.59</v>
      </c>
      <c r="G33" s="13" t="s">
        <v>14</v>
      </c>
      <c r="H33" s="19">
        <v>9.06</v>
      </c>
      <c r="I33" s="20">
        <v>1</v>
      </c>
      <c r="J33" s="19">
        <f>3.39*F33*I33</f>
        <v>334.2201</v>
      </c>
      <c r="K33" s="24"/>
      <c r="M33" s="17">
        <f t="shared" si="0"/>
        <v>334.2201</v>
      </c>
    </row>
    <row r="34" spans="1:13" x14ac:dyDescent="0.25">
      <c r="A34">
        <v>33</v>
      </c>
      <c r="B34" s="9" t="s">
        <v>11</v>
      </c>
      <c r="C34" s="9" t="s">
        <v>11</v>
      </c>
      <c r="D34" s="10">
        <f>27/36</f>
        <v>0.75</v>
      </c>
      <c r="E34" s="11" t="s">
        <v>12</v>
      </c>
      <c r="F34" s="23">
        <v>66.95</v>
      </c>
      <c r="G34" s="13" t="s">
        <v>15</v>
      </c>
      <c r="H34" s="21">
        <v>9.0399999999999991</v>
      </c>
      <c r="I34" s="22">
        <v>1</v>
      </c>
      <c r="J34" s="21">
        <f>2.8*F34*I34</f>
        <v>187.46</v>
      </c>
      <c r="K34" s="24"/>
      <c r="L34" s="1"/>
      <c r="M34" s="17">
        <f t="shared" si="0"/>
        <v>187.46</v>
      </c>
    </row>
    <row r="35" spans="1:13" x14ac:dyDescent="0.25">
      <c r="A35">
        <v>34</v>
      </c>
      <c r="B35" s="9" t="s">
        <v>11</v>
      </c>
      <c r="C35" s="9" t="s">
        <v>11</v>
      </c>
      <c r="D35" s="10">
        <v>1</v>
      </c>
      <c r="E35" s="11" t="s">
        <v>12</v>
      </c>
      <c r="F35" s="12">
        <v>98.08</v>
      </c>
      <c r="G35" s="13" t="s">
        <v>15</v>
      </c>
      <c r="H35" s="21">
        <v>9.0399999999999991</v>
      </c>
      <c r="I35" s="22">
        <v>1</v>
      </c>
      <c r="J35" s="21">
        <f>2.8*F35*I35</f>
        <v>274.62399999999997</v>
      </c>
      <c r="K35" s="24"/>
      <c r="L35" s="1"/>
      <c r="M35" s="17">
        <f t="shared" si="0"/>
        <v>274.62399999999997</v>
      </c>
    </row>
    <row r="36" spans="1:13" x14ac:dyDescent="0.25">
      <c r="A36">
        <v>35</v>
      </c>
      <c r="B36" s="9" t="s">
        <v>11</v>
      </c>
      <c r="C36" s="9" t="s">
        <v>11</v>
      </c>
      <c r="D36" s="10">
        <f>31/36</f>
        <v>0.86111111111111116</v>
      </c>
      <c r="E36" s="11" t="s">
        <v>12</v>
      </c>
      <c r="F36" s="12">
        <v>71.22</v>
      </c>
      <c r="G36" s="13" t="s">
        <v>14</v>
      </c>
      <c r="H36" s="19">
        <v>9.0399999999999991</v>
      </c>
      <c r="I36" s="20">
        <v>1</v>
      </c>
      <c r="J36" s="19">
        <f>3.39*F36*I36</f>
        <v>241.4358</v>
      </c>
      <c r="K36" s="24"/>
      <c r="M36" s="17">
        <f t="shared" si="0"/>
        <v>241.4358</v>
      </c>
    </row>
    <row r="37" spans="1:13" x14ac:dyDescent="0.25">
      <c r="A37">
        <v>36</v>
      </c>
      <c r="B37" s="9" t="s">
        <v>11</v>
      </c>
      <c r="C37" s="9" t="s">
        <v>11</v>
      </c>
      <c r="D37" s="10">
        <v>1</v>
      </c>
      <c r="E37" s="11" t="s">
        <v>12</v>
      </c>
      <c r="F37" s="12">
        <v>94.46</v>
      </c>
      <c r="G37" s="13" t="s">
        <v>15</v>
      </c>
      <c r="H37" s="21">
        <v>9.0399999999999991</v>
      </c>
      <c r="I37" s="22">
        <v>1</v>
      </c>
      <c r="J37" s="21">
        <f t="shared" ref="J37:J45" si="2">2.8*F37*I37</f>
        <v>264.48799999999994</v>
      </c>
      <c r="K37" s="24"/>
      <c r="M37" s="17">
        <f t="shared" si="0"/>
        <v>264.48799999999994</v>
      </c>
    </row>
    <row r="38" spans="1:13" x14ac:dyDescent="0.25">
      <c r="A38">
        <v>37</v>
      </c>
      <c r="B38" s="9" t="s">
        <v>11</v>
      </c>
      <c r="C38" s="9" t="s">
        <v>11</v>
      </c>
      <c r="D38" s="10">
        <v>1</v>
      </c>
      <c r="E38" s="11" t="s">
        <v>12</v>
      </c>
      <c r="F38" s="12">
        <v>99.19</v>
      </c>
      <c r="G38" s="13" t="s">
        <v>15</v>
      </c>
      <c r="H38" s="21">
        <v>9.0399999999999991</v>
      </c>
      <c r="I38" s="22">
        <v>1</v>
      </c>
      <c r="J38" s="21">
        <f t="shared" si="2"/>
        <v>277.73199999999997</v>
      </c>
      <c r="K38" s="24"/>
      <c r="M38" s="17">
        <f t="shared" si="0"/>
        <v>277.73199999999997</v>
      </c>
    </row>
    <row r="39" spans="1:13" x14ac:dyDescent="0.25">
      <c r="A39">
        <v>38</v>
      </c>
      <c r="B39" s="9" t="s">
        <v>11</v>
      </c>
      <c r="C39" s="9" t="s">
        <v>11</v>
      </c>
      <c r="D39" s="10">
        <v>1</v>
      </c>
      <c r="E39" s="11" t="s">
        <v>12</v>
      </c>
      <c r="F39" s="12">
        <v>89.35</v>
      </c>
      <c r="G39" s="13" t="s">
        <v>15</v>
      </c>
      <c r="H39" s="21">
        <v>9.0399999999999991</v>
      </c>
      <c r="I39" s="22">
        <v>1</v>
      </c>
      <c r="J39" s="21">
        <f t="shared" si="2"/>
        <v>250.17999999999998</v>
      </c>
      <c r="K39" s="24"/>
      <c r="M39" s="17">
        <f t="shared" si="0"/>
        <v>250.17999999999998</v>
      </c>
    </row>
    <row r="40" spans="1:13" x14ac:dyDescent="0.25">
      <c r="A40">
        <v>39</v>
      </c>
      <c r="B40" s="9" t="s">
        <v>11</v>
      </c>
      <c r="C40" s="9" t="s">
        <v>11</v>
      </c>
      <c r="D40" s="10">
        <f>30/36</f>
        <v>0.83333333333333337</v>
      </c>
      <c r="E40" s="11" t="s">
        <v>12</v>
      </c>
      <c r="F40" s="23">
        <v>82.14</v>
      </c>
      <c r="G40" s="13" t="s">
        <v>15</v>
      </c>
      <c r="H40" s="21">
        <v>9.02</v>
      </c>
      <c r="I40" s="22">
        <v>1</v>
      </c>
      <c r="J40" s="21">
        <f t="shared" si="2"/>
        <v>229.99199999999999</v>
      </c>
      <c r="K40" s="24"/>
      <c r="M40" s="17">
        <f t="shared" si="0"/>
        <v>229.99199999999999</v>
      </c>
    </row>
    <row r="41" spans="1:13" x14ac:dyDescent="0.25">
      <c r="A41">
        <v>40</v>
      </c>
      <c r="B41" s="9" t="s">
        <v>11</v>
      </c>
      <c r="C41" s="9" t="s">
        <v>11</v>
      </c>
      <c r="D41" s="10">
        <v>1</v>
      </c>
      <c r="E41" s="11" t="s">
        <v>12</v>
      </c>
      <c r="F41" s="23">
        <v>96.55</v>
      </c>
      <c r="G41" s="13" t="s">
        <v>15</v>
      </c>
      <c r="H41" s="21">
        <v>8.99</v>
      </c>
      <c r="I41" s="22">
        <v>1</v>
      </c>
      <c r="J41" s="21">
        <f t="shared" si="2"/>
        <v>270.33999999999997</v>
      </c>
      <c r="K41" s="24"/>
      <c r="L41" s="1"/>
      <c r="M41" s="17">
        <f t="shared" si="0"/>
        <v>270.33999999999997</v>
      </c>
    </row>
    <row r="42" spans="1:13" x14ac:dyDescent="0.25">
      <c r="A42">
        <v>41</v>
      </c>
      <c r="B42" s="9" t="s">
        <v>11</v>
      </c>
      <c r="C42" s="9" t="s">
        <v>11</v>
      </c>
      <c r="D42" s="10">
        <v>1</v>
      </c>
      <c r="E42" s="11" t="s">
        <v>12</v>
      </c>
      <c r="F42" s="23">
        <v>93.45</v>
      </c>
      <c r="G42" s="13" t="s">
        <v>15</v>
      </c>
      <c r="H42" s="21">
        <v>8.99</v>
      </c>
      <c r="I42" s="22">
        <v>1</v>
      </c>
      <c r="J42" s="21">
        <f t="shared" si="2"/>
        <v>261.65999999999997</v>
      </c>
      <c r="K42" s="24"/>
      <c r="M42" s="17">
        <f t="shared" si="0"/>
        <v>261.65999999999997</v>
      </c>
    </row>
    <row r="43" spans="1:13" x14ac:dyDescent="0.25">
      <c r="A43">
        <v>42</v>
      </c>
      <c r="B43" s="9" t="s">
        <v>11</v>
      </c>
      <c r="C43" s="9" t="s">
        <v>11</v>
      </c>
      <c r="D43" s="10">
        <v>1</v>
      </c>
      <c r="E43" s="11" t="s">
        <v>12</v>
      </c>
      <c r="F43" s="12">
        <v>98.72</v>
      </c>
      <c r="G43" s="13" t="s">
        <v>15</v>
      </c>
      <c r="H43" s="21">
        <v>8.99</v>
      </c>
      <c r="I43" s="22">
        <v>1</v>
      </c>
      <c r="J43" s="21">
        <f t="shared" si="2"/>
        <v>276.416</v>
      </c>
      <c r="K43" s="24"/>
      <c r="M43" s="17">
        <f t="shared" si="0"/>
        <v>276.416</v>
      </c>
    </row>
    <row r="44" spans="1:13" x14ac:dyDescent="0.25">
      <c r="A44">
        <v>43</v>
      </c>
      <c r="B44" s="9" t="s">
        <v>11</v>
      </c>
      <c r="C44" s="9" t="s">
        <v>11</v>
      </c>
      <c r="D44" s="10">
        <v>1</v>
      </c>
      <c r="E44" s="11" t="s">
        <v>12</v>
      </c>
      <c r="F44" s="12">
        <v>83.07</v>
      </c>
      <c r="G44" s="13" t="s">
        <v>15</v>
      </c>
      <c r="H44" s="21">
        <v>8.98</v>
      </c>
      <c r="I44" s="22">
        <v>1</v>
      </c>
      <c r="J44" s="21">
        <f t="shared" si="2"/>
        <v>232.59599999999998</v>
      </c>
      <c r="K44" s="24"/>
      <c r="M44" s="17">
        <f t="shared" si="0"/>
        <v>232.59599999999998</v>
      </c>
    </row>
    <row r="45" spans="1:13" x14ac:dyDescent="0.25">
      <c r="A45">
        <v>44</v>
      </c>
      <c r="B45" s="9" t="s">
        <v>11</v>
      </c>
      <c r="C45" s="9" t="s">
        <v>11</v>
      </c>
      <c r="D45" s="10">
        <f>30/36</f>
        <v>0.83333333333333337</v>
      </c>
      <c r="E45" s="11" t="s">
        <v>12</v>
      </c>
      <c r="F45" s="23">
        <v>73.13</v>
      </c>
      <c r="G45" s="13" t="s">
        <v>15</v>
      </c>
      <c r="H45" s="21">
        <v>8.98</v>
      </c>
      <c r="I45" s="22">
        <v>1</v>
      </c>
      <c r="J45" s="21">
        <f t="shared" si="2"/>
        <v>204.76399999999998</v>
      </c>
      <c r="K45" s="24"/>
      <c r="M45" s="17">
        <f t="shared" si="0"/>
        <v>204.76399999999998</v>
      </c>
    </row>
    <row r="46" spans="1:13" x14ac:dyDescent="0.25">
      <c r="A46">
        <v>45</v>
      </c>
      <c r="B46" s="9" t="s">
        <v>11</v>
      </c>
      <c r="C46" s="9" t="s">
        <v>11</v>
      </c>
      <c r="D46" s="10">
        <v>1</v>
      </c>
      <c r="E46" s="11" t="s">
        <v>12</v>
      </c>
      <c r="F46" s="12">
        <v>100</v>
      </c>
      <c r="G46" s="13" t="s">
        <v>14</v>
      </c>
      <c r="H46" s="19">
        <v>8.9499999999999993</v>
      </c>
      <c r="I46" s="20">
        <v>1</v>
      </c>
      <c r="J46" s="19">
        <f>3.39*F46*I46</f>
        <v>339</v>
      </c>
      <c r="K46" s="24"/>
      <c r="L46" s="1"/>
      <c r="M46" s="17">
        <f t="shared" si="0"/>
        <v>339</v>
      </c>
    </row>
    <row r="47" spans="1:13" x14ac:dyDescent="0.25">
      <c r="A47">
        <v>46</v>
      </c>
      <c r="B47" s="9" t="s">
        <v>11</v>
      </c>
      <c r="C47" s="9" t="s">
        <v>11</v>
      </c>
      <c r="D47" s="10">
        <v>1</v>
      </c>
      <c r="E47" s="11" t="s">
        <v>12</v>
      </c>
      <c r="F47" s="23">
        <v>97.08</v>
      </c>
      <c r="G47" s="13" t="s">
        <v>15</v>
      </c>
      <c r="H47" s="21">
        <v>8.9499999999999993</v>
      </c>
      <c r="I47" s="22">
        <v>1</v>
      </c>
      <c r="J47" s="21">
        <f t="shared" ref="J47:J53" si="3">2.8*F47*I47</f>
        <v>271.82399999999996</v>
      </c>
      <c r="K47" s="24"/>
      <c r="M47" s="17">
        <f t="shared" si="0"/>
        <v>271.82399999999996</v>
      </c>
    </row>
    <row r="48" spans="1:13" x14ac:dyDescent="0.25">
      <c r="A48">
        <v>47</v>
      </c>
      <c r="B48" s="29">
        <v>44958</v>
      </c>
      <c r="C48" s="28" t="s">
        <v>11</v>
      </c>
      <c r="D48" s="10">
        <v>1</v>
      </c>
      <c r="E48" s="11" t="s">
        <v>12</v>
      </c>
      <c r="F48" s="30">
        <v>82.53</v>
      </c>
      <c r="G48" s="31" t="s">
        <v>15</v>
      </c>
      <c r="H48" s="21">
        <v>8.9499999999999993</v>
      </c>
      <c r="I48" s="22">
        <v>1</v>
      </c>
      <c r="J48" s="21">
        <f t="shared" si="3"/>
        <v>231.08399999999997</v>
      </c>
      <c r="K48" s="24"/>
      <c r="M48" s="17">
        <f t="shared" si="0"/>
        <v>231.08399999999997</v>
      </c>
    </row>
    <row r="49" spans="1:13" x14ac:dyDescent="0.25">
      <c r="A49">
        <v>48</v>
      </c>
      <c r="B49" s="9" t="s">
        <v>11</v>
      </c>
      <c r="C49" s="9" t="s">
        <v>11</v>
      </c>
      <c r="D49" s="10">
        <v>1</v>
      </c>
      <c r="E49" s="11" t="s">
        <v>12</v>
      </c>
      <c r="F49" s="12">
        <v>99.57</v>
      </c>
      <c r="G49" s="13" t="s">
        <v>15</v>
      </c>
      <c r="H49" s="21">
        <v>8.9499999999999993</v>
      </c>
      <c r="I49" s="22">
        <v>1</v>
      </c>
      <c r="J49" s="21">
        <f t="shared" si="3"/>
        <v>278.79599999999994</v>
      </c>
      <c r="K49" s="24"/>
      <c r="L49" s="1"/>
      <c r="M49" s="17">
        <f t="shared" si="0"/>
        <v>278.79599999999994</v>
      </c>
    </row>
    <row r="50" spans="1:13" x14ac:dyDescent="0.25">
      <c r="A50">
        <v>49</v>
      </c>
      <c r="B50" s="9" t="s">
        <v>11</v>
      </c>
      <c r="C50" s="9" t="s">
        <v>11</v>
      </c>
      <c r="D50" s="10">
        <v>1</v>
      </c>
      <c r="E50" s="11" t="s">
        <v>12</v>
      </c>
      <c r="F50" s="23">
        <v>97.3</v>
      </c>
      <c r="G50" s="13" t="s">
        <v>15</v>
      </c>
      <c r="H50" s="21">
        <v>8.9499999999999993</v>
      </c>
      <c r="I50" s="22">
        <v>1</v>
      </c>
      <c r="J50" s="21">
        <f t="shared" si="3"/>
        <v>272.44</v>
      </c>
      <c r="K50" s="24"/>
      <c r="M50" s="17">
        <f t="shared" si="0"/>
        <v>272.44</v>
      </c>
    </row>
    <row r="51" spans="1:13" x14ac:dyDescent="0.25">
      <c r="A51">
        <v>50</v>
      </c>
      <c r="B51" s="9" t="s">
        <v>11</v>
      </c>
      <c r="C51" s="9" t="s">
        <v>11</v>
      </c>
      <c r="D51" s="10">
        <v>1</v>
      </c>
      <c r="E51" s="11" t="s">
        <v>12</v>
      </c>
      <c r="F51" s="12">
        <v>99.84</v>
      </c>
      <c r="G51" s="13" t="s">
        <v>15</v>
      </c>
      <c r="H51" s="21">
        <v>8.9499999999999993</v>
      </c>
      <c r="I51" s="22">
        <v>1</v>
      </c>
      <c r="J51" s="21">
        <f t="shared" si="3"/>
        <v>279.55199999999996</v>
      </c>
      <c r="K51" s="24"/>
      <c r="M51" s="17">
        <f t="shared" si="0"/>
        <v>279.55199999999996</v>
      </c>
    </row>
    <row r="52" spans="1:13" x14ac:dyDescent="0.25">
      <c r="A52">
        <v>51</v>
      </c>
      <c r="B52" s="9" t="s">
        <v>11</v>
      </c>
      <c r="C52" s="9" t="s">
        <v>11</v>
      </c>
      <c r="D52" s="10">
        <v>1</v>
      </c>
      <c r="E52" s="11" t="s">
        <v>12</v>
      </c>
      <c r="F52" s="12">
        <v>99.12</v>
      </c>
      <c r="G52" s="13" t="s">
        <v>15</v>
      </c>
      <c r="H52" s="21">
        <v>8.9499999999999993</v>
      </c>
      <c r="I52" s="22">
        <v>1</v>
      </c>
      <c r="J52" s="21">
        <f t="shared" si="3"/>
        <v>277.536</v>
      </c>
      <c r="K52" s="24"/>
      <c r="M52" s="17">
        <f t="shared" si="0"/>
        <v>277.536</v>
      </c>
    </row>
    <row r="53" spans="1:13" x14ac:dyDescent="0.25">
      <c r="A53">
        <v>52</v>
      </c>
      <c r="B53" s="25"/>
      <c r="C53" s="25"/>
      <c r="D53" s="26">
        <v>1</v>
      </c>
      <c r="E53" s="11" t="s">
        <v>12</v>
      </c>
      <c r="F53" s="12">
        <v>69.739999999999995</v>
      </c>
      <c r="G53" s="27" t="s">
        <v>15</v>
      </c>
      <c r="H53" s="21">
        <v>8.91</v>
      </c>
      <c r="I53" s="22">
        <v>1</v>
      </c>
      <c r="J53" s="21">
        <f t="shared" si="3"/>
        <v>195.27199999999996</v>
      </c>
      <c r="K53" s="24"/>
      <c r="L53" s="1"/>
      <c r="M53" s="17">
        <f t="shared" si="0"/>
        <v>195.27199999999996</v>
      </c>
    </row>
    <row r="54" spans="1:13" x14ac:dyDescent="0.25">
      <c r="A54">
        <v>53</v>
      </c>
      <c r="B54" s="9" t="s">
        <v>11</v>
      </c>
      <c r="C54" s="32">
        <v>45123</v>
      </c>
      <c r="D54" s="10">
        <f>31/36</f>
        <v>0.86111111111111116</v>
      </c>
      <c r="E54" s="11" t="s">
        <v>12</v>
      </c>
      <c r="F54" s="12">
        <v>46.22</v>
      </c>
      <c r="G54" s="33" t="s">
        <v>14</v>
      </c>
      <c r="H54" s="19">
        <v>8.91</v>
      </c>
      <c r="I54" s="20">
        <v>1</v>
      </c>
      <c r="J54" s="19">
        <f>3.39*F54*I54</f>
        <v>156.6858</v>
      </c>
      <c r="K54" s="24"/>
      <c r="L54" s="1"/>
      <c r="M54" s="17">
        <f t="shared" si="0"/>
        <v>156.6858</v>
      </c>
    </row>
    <row r="55" spans="1:13" x14ac:dyDescent="0.25">
      <c r="A55">
        <v>54</v>
      </c>
      <c r="B55" s="9" t="s">
        <v>11</v>
      </c>
      <c r="C55" s="9" t="s">
        <v>11</v>
      </c>
      <c r="D55" s="10">
        <v>1</v>
      </c>
      <c r="E55" s="11" t="s">
        <v>12</v>
      </c>
      <c r="F55" s="12">
        <v>80.62</v>
      </c>
      <c r="G55" s="13" t="s">
        <v>15</v>
      </c>
      <c r="H55" s="21">
        <v>8.89</v>
      </c>
      <c r="I55" s="22">
        <v>1</v>
      </c>
      <c r="J55" s="21">
        <f t="shared" ref="J55:J70" si="4">2.8*F55*I55</f>
        <v>225.73599999999999</v>
      </c>
      <c r="K55" s="24"/>
      <c r="M55" s="17">
        <f t="shared" si="0"/>
        <v>225.73599999999999</v>
      </c>
    </row>
    <row r="56" spans="1:13" x14ac:dyDescent="0.25">
      <c r="A56">
        <v>55</v>
      </c>
      <c r="B56" s="29">
        <v>44958</v>
      </c>
      <c r="C56" s="28" t="s">
        <v>11</v>
      </c>
      <c r="D56" s="10">
        <v>1</v>
      </c>
      <c r="E56" s="11" t="s">
        <v>12</v>
      </c>
      <c r="F56" s="30">
        <v>82.45</v>
      </c>
      <c r="G56" s="31" t="s">
        <v>15</v>
      </c>
      <c r="H56" s="21">
        <v>8.86</v>
      </c>
      <c r="I56" s="22">
        <v>1</v>
      </c>
      <c r="J56" s="21">
        <f t="shared" si="4"/>
        <v>230.85999999999999</v>
      </c>
      <c r="K56" s="24"/>
      <c r="M56" s="17">
        <f t="shared" si="0"/>
        <v>230.85999999999999</v>
      </c>
    </row>
    <row r="57" spans="1:13" x14ac:dyDescent="0.25">
      <c r="A57">
        <v>56</v>
      </c>
      <c r="B57" s="9" t="s">
        <v>11</v>
      </c>
      <c r="C57" s="9" t="s">
        <v>11</v>
      </c>
      <c r="D57" s="10">
        <v>1</v>
      </c>
      <c r="E57" s="11" t="s">
        <v>12</v>
      </c>
      <c r="F57" s="12">
        <v>99.28</v>
      </c>
      <c r="G57" s="13" t="s">
        <v>15</v>
      </c>
      <c r="H57" s="21">
        <v>8.86</v>
      </c>
      <c r="I57" s="22">
        <v>1</v>
      </c>
      <c r="J57" s="21">
        <f t="shared" si="4"/>
        <v>277.98399999999998</v>
      </c>
      <c r="K57" s="24"/>
      <c r="M57" s="17">
        <f t="shared" si="0"/>
        <v>277.98399999999998</v>
      </c>
    </row>
    <row r="58" spans="1:13" x14ac:dyDescent="0.25">
      <c r="A58">
        <v>57</v>
      </c>
      <c r="B58" s="9" t="s">
        <v>11</v>
      </c>
      <c r="C58" s="9" t="s">
        <v>11</v>
      </c>
      <c r="D58" s="10">
        <v>1</v>
      </c>
      <c r="E58" s="11" t="s">
        <v>12</v>
      </c>
      <c r="F58" s="12">
        <v>96.38</v>
      </c>
      <c r="G58" s="13" t="s">
        <v>15</v>
      </c>
      <c r="H58" s="21">
        <v>8.86</v>
      </c>
      <c r="I58" s="22">
        <v>1</v>
      </c>
      <c r="J58" s="21">
        <f t="shared" si="4"/>
        <v>269.86399999999998</v>
      </c>
      <c r="K58" s="24"/>
      <c r="M58" s="17">
        <f t="shared" si="0"/>
        <v>269.86399999999998</v>
      </c>
    </row>
    <row r="59" spans="1:13" x14ac:dyDescent="0.25">
      <c r="A59">
        <v>58</v>
      </c>
      <c r="B59" s="9" t="s">
        <v>11</v>
      </c>
      <c r="C59" s="9" t="s">
        <v>11</v>
      </c>
      <c r="D59" s="10">
        <v>1</v>
      </c>
      <c r="E59" s="11" t="s">
        <v>12</v>
      </c>
      <c r="F59" s="12">
        <v>95.74</v>
      </c>
      <c r="G59" s="13" t="s">
        <v>15</v>
      </c>
      <c r="H59" s="21">
        <v>8.86</v>
      </c>
      <c r="I59" s="22">
        <v>1</v>
      </c>
      <c r="J59" s="21">
        <f t="shared" si="4"/>
        <v>268.07199999999995</v>
      </c>
      <c r="K59" s="24"/>
      <c r="M59" s="17">
        <f t="shared" si="0"/>
        <v>268.07199999999995</v>
      </c>
    </row>
    <row r="60" spans="1:13" x14ac:dyDescent="0.25">
      <c r="A60">
        <v>59</v>
      </c>
      <c r="B60" s="9" t="s">
        <v>11</v>
      </c>
      <c r="C60" s="9" t="s">
        <v>11</v>
      </c>
      <c r="D60" s="10">
        <v>1</v>
      </c>
      <c r="E60" s="11" t="s">
        <v>12</v>
      </c>
      <c r="F60" s="12">
        <v>81.739999999999995</v>
      </c>
      <c r="G60" s="13" t="s">
        <v>15</v>
      </c>
      <c r="H60" s="21">
        <v>8.82</v>
      </c>
      <c r="I60" s="22">
        <v>1</v>
      </c>
      <c r="J60" s="21">
        <f t="shared" si="4"/>
        <v>228.87199999999996</v>
      </c>
      <c r="K60" s="24"/>
      <c r="L60" s="1"/>
      <c r="M60" s="17">
        <f t="shared" si="0"/>
        <v>228.87199999999996</v>
      </c>
    </row>
    <row r="61" spans="1:13" x14ac:dyDescent="0.25">
      <c r="A61">
        <v>60</v>
      </c>
      <c r="B61" s="9" t="s">
        <v>11</v>
      </c>
      <c r="C61" s="9" t="s">
        <v>11</v>
      </c>
      <c r="D61" s="10">
        <v>1</v>
      </c>
      <c r="E61" s="11" t="s">
        <v>12</v>
      </c>
      <c r="F61" s="12">
        <v>98.94</v>
      </c>
      <c r="G61" s="13" t="s">
        <v>15</v>
      </c>
      <c r="H61" s="21">
        <v>8.7799999999999994</v>
      </c>
      <c r="I61" s="22">
        <v>1</v>
      </c>
      <c r="J61" s="21">
        <f t="shared" si="4"/>
        <v>277.03199999999998</v>
      </c>
      <c r="K61" s="24"/>
      <c r="L61" s="1"/>
      <c r="M61" s="17">
        <f t="shared" si="0"/>
        <v>277.03199999999998</v>
      </c>
    </row>
    <row r="62" spans="1:13" x14ac:dyDescent="0.25">
      <c r="A62">
        <v>61</v>
      </c>
      <c r="B62" s="9" t="s">
        <v>11</v>
      </c>
      <c r="C62" s="9" t="s">
        <v>11</v>
      </c>
      <c r="D62" s="10">
        <v>1</v>
      </c>
      <c r="E62" s="11" t="s">
        <v>12</v>
      </c>
      <c r="F62" s="12">
        <v>99.6</v>
      </c>
      <c r="G62" s="13" t="s">
        <v>15</v>
      </c>
      <c r="H62" s="21">
        <v>8.7799999999999994</v>
      </c>
      <c r="I62" s="22">
        <v>1</v>
      </c>
      <c r="J62" s="21">
        <f t="shared" si="4"/>
        <v>278.87999999999994</v>
      </c>
      <c r="K62" s="24"/>
      <c r="M62" s="17">
        <f t="shared" si="0"/>
        <v>278.87999999999994</v>
      </c>
    </row>
    <row r="63" spans="1:13" x14ac:dyDescent="0.25">
      <c r="A63">
        <v>62</v>
      </c>
      <c r="B63" s="9" t="s">
        <v>11</v>
      </c>
      <c r="C63" s="9" t="s">
        <v>11</v>
      </c>
      <c r="D63" s="10">
        <v>1</v>
      </c>
      <c r="E63" s="11" t="s">
        <v>12</v>
      </c>
      <c r="F63" s="12">
        <v>100</v>
      </c>
      <c r="G63" s="13" t="s">
        <v>15</v>
      </c>
      <c r="H63" s="21">
        <v>8.7799999999999994</v>
      </c>
      <c r="I63" s="22">
        <v>1</v>
      </c>
      <c r="J63" s="21">
        <f t="shared" si="4"/>
        <v>280</v>
      </c>
      <c r="K63" s="24"/>
      <c r="M63" s="17">
        <f t="shared" si="0"/>
        <v>280</v>
      </c>
    </row>
    <row r="64" spans="1:13" x14ac:dyDescent="0.25">
      <c r="A64">
        <v>63</v>
      </c>
      <c r="B64" s="9" t="s">
        <v>11</v>
      </c>
      <c r="C64" s="9" t="s">
        <v>11</v>
      </c>
      <c r="D64" s="10">
        <v>1</v>
      </c>
      <c r="E64" s="11" t="s">
        <v>12</v>
      </c>
      <c r="F64" s="12">
        <v>98.22</v>
      </c>
      <c r="G64" s="13" t="s">
        <v>15</v>
      </c>
      <c r="H64" s="21">
        <v>8.7799999999999994</v>
      </c>
      <c r="I64" s="22">
        <v>1</v>
      </c>
      <c r="J64" s="21">
        <f t="shared" si="4"/>
        <v>275.01599999999996</v>
      </c>
      <c r="K64" s="24"/>
      <c r="M64" s="17">
        <f t="shared" si="0"/>
        <v>275.01599999999996</v>
      </c>
    </row>
    <row r="65" spans="1:13" x14ac:dyDescent="0.25">
      <c r="A65">
        <v>64</v>
      </c>
      <c r="B65" s="9" t="s">
        <v>11</v>
      </c>
      <c r="C65" s="9" t="s">
        <v>11</v>
      </c>
      <c r="D65" s="10">
        <v>1</v>
      </c>
      <c r="E65" s="11" t="s">
        <v>12</v>
      </c>
      <c r="F65" s="12">
        <v>97.44</v>
      </c>
      <c r="G65" s="13" t="s">
        <v>15</v>
      </c>
      <c r="H65" s="21">
        <v>8.7799999999999994</v>
      </c>
      <c r="I65" s="22">
        <v>1</v>
      </c>
      <c r="J65" s="21">
        <f t="shared" si="4"/>
        <v>272.83199999999999</v>
      </c>
      <c r="K65" s="24"/>
      <c r="M65" s="17">
        <f t="shared" si="0"/>
        <v>272.83199999999999</v>
      </c>
    </row>
    <row r="66" spans="1:13" x14ac:dyDescent="0.25">
      <c r="A66">
        <v>65</v>
      </c>
      <c r="B66" s="9" t="s">
        <v>11</v>
      </c>
      <c r="C66" s="9" t="s">
        <v>11</v>
      </c>
      <c r="D66" s="10">
        <v>1</v>
      </c>
      <c r="E66" s="11" t="s">
        <v>12</v>
      </c>
      <c r="F66" s="12">
        <v>97.76</v>
      </c>
      <c r="G66" s="13" t="s">
        <v>15</v>
      </c>
      <c r="H66" s="21">
        <v>8.7799999999999994</v>
      </c>
      <c r="I66" s="22">
        <v>1</v>
      </c>
      <c r="J66" s="21">
        <f t="shared" si="4"/>
        <v>273.72800000000001</v>
      </c>
      <c r="K66" s="24"/>
      <c r="M66" s="17">
        <f t="shared" ref="M66:M99" si="5">J66+L66</f>
        <v>273.72800000000001</v>
      </c>
    </row>
    <row r="67" spans="1:13" x14ac:dyDescent="0.25">
      <c r="A67">
        <v>66</v>
      </c>
      <c r="B67" s="25"/>
      <c r="C67" s="25"/>
      <c r="D67" s="26">
        <v>1</v>
      </c>
      <c r="E67" s="11" t="s">
        <v>12</v>
      </c>
      <c r="F67" s="12">
        <v>96</v>
      </c>
      <c r="G67" s="27" t="s">
        <v>15</v>
      </c>
      <c r="H67" s="21">
        <v>8.74</v>
      </c>
      <c r="I67" s="22">
        <v>1</v>
      </c>
      <c r="J67" s="21">
        <f t="shared" si="4"/>
        <v>268.79999999999995</v>
      </c>
      <c r="K67" s="24"/>
      <c r="L67" s="1"/>
      <c r="M67" s="17">
        <f t="shared" si="5"/>
        <v>268.79999999999995</v>
      </c>
    </row>
    <row r="68" spans="1:13" x14ac:dyDescent="0.25">
      <c r="A68">
        <v>67</v>
      </c>
      <c r="B68" s="9" t="s">
        <v>11</v>
      </c>
      <c r="C68" s="9" t="s">
        <v>11</v>
      </c>
      <c r="D68" s="10">
        <v>1</v>
      </c>
      <c r="E68" s="11" t="s">
        <v>12</v>
      </c>
      <c r="F68" s="12">
        <v>100</v>
      </c>
      <c r="G68" s="13" t="s">
        <v>15</v>
      </c>
      <c r="H68" s="21">
        <v>8.74</v>
      </c>
      <c r="I68" s="22">
        <v>1</v>
      </c>
      <c r="J68" s="21">
        <f t="shared" si="4"/>
        <v>280</v>
      </c>
      <c r="K68" s="24"/>
      <c r="L68" s="1"/>
      <c r="M68" s="17">
        <f t="shared" si="5"/>
        <v>280</v>
      </c>
    </row>
    <row r="69" spans="1:13" x14ac:dyDescent="0.25">
      <c r="A69">
        <v>68</v>
      </c>
      <c r="B69" s="9" t="s">
        <v>11</v>
      </c>
      <c r="C69" s="9" t="s">
        <v>11</v>
      </c>
      <c r="D69" s="10">
        <v>1</v>
      </c>
      <c r="E69" s="11" t="s">
        <v>12</v>
      </c>
      <c r="F69" s="12">
        <v>95.21</v>
      </c>
      <c r="G69" s="13" t="s">
        <v>15</v>
      </c>
      <c r="H69" s="21">
        <v>8.74</v>
      </c>
      <c r="I69" s="22">
        <v>1</v>
      </c>
      <c r="J69" s="21">
        <f t="shared" si="4"/>
        <v>266.58799999999997</v>
      </c>
      <c r="K69" s="24"/>
      <c r="M69" s="17">
        <f t="shared" si="5"/>
        <v>266.58799999999997</v>
      </c>
    </row>
    <row r="70" spans="1:13" x14ac:dyDescent="0.25">
      <c r="A70">
        <v>69</v>
      </c>
      <c r="B70" s="9" t="s">
        <v>11</v>
      </c>
      <c r="C70" s="9" t="s">
        <v>11</v>
      </c>
      <c r="D70" s="10">
        <v>1</v>
      </c>
      <c r="E70" s="11" t="s">
        <v>12</v>
      </c>
      <c r="F70" s="12">
        <v>82.11</v>
      </c>
      <c r="G70" s="13" t="s">
        <v>15</v>
      </c>
      <c r="H70" s="21">
        <v>8.74</v>
      </c>
      <c r="I70" s="22">
        <v>1</v>
      </c>
      <c r="J70" s="21">
        <f t="shared" si="4"/>
        <v>229.90799999999999</v>
      </c>
      <c r="K70" s="24"/>
      <c r="M70" s="17">
        <f t="shared" si="5"/>
        <v>229.90799999999999</v>
      </c>
    </row>
    <row r="71" spans="1:13" x14ac:dyDescent="0.25">
      <c r="A71">
        <v>70</v>
      </c>
      <c r="B71" s="35">
        <v>44986</v>
      </c>
      <c r="C71" s="34" t="s">
        <v>11</v>
      </c>
      <c r="D71" s="10">
        <v>1</v>
      </c>
      <c r="E71" s="11" t="s">
        <v>12</v>
      </c>
      <c r="F71" s="12">
        <v>82.18</v>
      </c>
      <c r="G71" s="36" t="s">
        <v>14</v>
      </c>
      <c r="H71" s="14">
        <v>8.73</v>
      </c>
      <c r="I71" s="18">
        <v>1</v>
      </c>
      <c r="J71" s="14">
        <f>3.1*F71*I71</f>
        <v>254.75800000000004</v>
      </c>
      <c r="K71" s="24"/>
      <c r="L71" s="1"/>
      <c r="M71" s="17">
        <f t="shared" si="5"/>
        <v>254.75800000000004</v>
      </c>
    </row>
    <row r="72" spans="1:13" x14ac:dyDescent="0.25">
      <c r="A72">
        <v>71</v>
      </c>
      <c r="B72" s="9" t="s">
        <v>11</v>
      </c>
      <c r="C72" s="9" t="s">
        <v>11</v>
      </c>
      <c r="D72" s="10">
        <v>1</v>
      </c>
      <c r="E72" s="11" t="s">
        <v>12</v>
      </c>
      <c r="F72" s="12">
        <v>99.36</v>
      </c>
      <c r="G72" s="13" t="s">
        <v>15</v>
      </c>
      <c r="H72" s="21">
        <v>8.73</v>
      </c>
      <c r="I72" s="22">
        <v>1</v>
      </c>
      <c r="J72" s="21">
        <f>2.8*F72*I72</f>
        <v>278.20799999999997</v>
      </c>
      <c r="K72" s="24"/>
      <c r="L72" s="1"/>
      <c r="M72" s="17">
        <f t="shared" si="5"/>
        <v>278.20799999999997</v>
      </c>
    </row>
    <row r="73" spans="1:13" x14ac:dyDescent="0.25">
      <c r="A73">
        <v>72</v>
      </c>
      <c r="B73" s="9" t="s">
        <v>11</v>
      </c>
      <c r="C73" s="9" t="s">
        <v>11</v>
      </c>
      <c r="D73" s="10">
        <v>1</v>
      </c>
      <c r="E73" s="11" t="s">
        <v>12</v>
      </c>
      <c r="F73" s="12">
        <v>96.49</v>
      </c>
      <c r="G73" s="13" t="s">
        <v>15</v>
      </c>
      <c r="H73" s="21">
        <v>8.73</v>
      </c>
      <c r="I73" s="22">
        <v>1</v>
      </c>
      <c r="J73" s="21">
        <f>2.8*F73*I73</f>
        <v>270.17199999999997</v>
      </c>
      <c r="K73" s="24"/>
      <c r="M73" s="17">
        <f t="shared" si="5"/>
        <v>270.17199999999997</v>
      </c>
    </row>
    <row r="74" spans="1:13" x14ac:dyDescent="0.25">
      <c r="A74">
        <v>73</v>
      </c>
      <c r="B74" s="9" t="s">
        <v>11</v>
      </c>
      <c r="C74" s="9" t="s">
        <v>11</v>
      </c>
      <c r="D74" s="10">
        <v>1</v>
      </c>
      <c r="E74" s="11" t="s">
        <v>12</v>
      </c>
      <c r="F74" s="12">
        <v>97.12</v>
      </c>
      <c r="G74" s="13" t="s">
        <v>15</v>
      </c>
      <c r="H74" s="21">
        <v>8.73</v>
      </c>
      <c r="I74" s="22">
        <v>1</v>
      </c>
      <c r="J74" s="21">
        <f>2.8*F74*I74</f>
        <v>271.93599999999998</v>
      </c>
      <c r="K74" s="24"/>
      <c r="M74" s="17">
        <f t="shared" si="5"/>
        <v>271.93599999999998</v>
      </c>
    </row>
    <row r="75" spans="1:13" x14ac:dyDescent="0.25">
      <c r="A75">
        <v>74</v>
      </c>
      <c r="B75" s="9" t="s">
        <v>11</v>
      </c>
      <c r="C75" s="9" t="s">
        <v>11</v>
      </c>
      <c r="D75" s="10">
        <f>30/36</f>
        <v>0.83333333333333337</v>
      </c>
      <c r="E75" s="11" t="s">
        <v>12</v>
      </c>
      <c r="F75" s="23">
        <v>79.459999999999994</v>
      </c>
      <c r="G75" s="13" t="s">
        <v>14</v>
      </c>
      <c r="H75" s="19">
        <v>8.73</v>
      </c>
      <c r="I75" s="20">
        <v>1</v>
      </c>
      <c r="J75" s="19">
        <f>3.39*F75*I75</f>
        <v>269.36939999999998</v>
      </c>
      <c r="K75" s="24"/>
      <c r="M75" s="17">
        <f t="shared" si="5"/>
        <v>269.36939999999998</v>
      </c>
    </row>
    <row r="76" spans="1:13" x14ac:dyDescent="0.25">
      <c r="A76">
        <v>75</v>
      </c>
      <c r="B76" s="9" t="s">
        <v>11</v>
      </c>
      <c r="C76" s="9" t="s">
        <v>11</v>
      </c>
      <c r="D76" s="10">
        <f>30/36</f>
        <v>0.83333333333333337</v>
      </c>
      <c r="E76" s="11" t="s">
        <v>12</v>
      </c>
      <c r="F76" s="23">
        <v>82.28</v>
      </c>
      <c r="G76" s="13" t="s">
        <v>15</v>
      </c>
      <c r="H76" s="21">
        <v>8.69</v>
      </c>
      <c r="I76" s="22">
        <v>1</v>
      </c>
      <c r="J76" s="21">
        <f t="shared" ref="J76:J91" si="6">2.8*F76*I76</f>
        <v>230.38399999999999</v>
      </c>
      <c r="K76" s="24"/>
      <c r="L76" s="1"/>
      <c r="M76" s="17">
        <f t="shared" si="5"/>
        <v>230.38399999999999</v>
      </c>
    </row>
    <row r="77" spans="1:13" x14ac:dyDescent="0.25">
      <c r="A77">
        <v>76</v>
      </c>
      <c r="B77" s="9" t="s">
        <v>11</v>
      </c>
      <c r="C77" s="9" t="s">
        <v>11</v>
      </c>
      <c r="D77" s="10">
        <f>30/36</f>
        <v>0.83333333333333337</v>
      </c>
      <c r="E77" s="11" t="s">
        <v>12</v>
      </c>
      <c r="F77" s="23">
        <v>70.150000000000006</v>
      </c>
      <c r="G77" s="13" t="s">
        <v>15</v>
      </c>
      <c r="H77" s="21">
        <v>8.69</v>
      </c>
      <c r="I77" s="22">
        <v>1</v>
      </c>
      <c r="J77" s="21">
        <f t="shared" si="6"/>
        <v>196.42000000000002</v>
      </c>
      <c r="K77" s="24"/>
      <c r="M77" s="17">
        <f t="shared" si="5"/>
        <v>196.42000000000002</v>
      </c>
    </row>
    <row r="78" spans="1:13" x14ac:dyDescent="0.25">
      <c r="A78">
        <v>77</v>
      </c>
      <c r="B78" s="9" t="s">
        <v>11</v>
      </c>
      <c r="C78" s="9" t="s">
        <v>11</v>
      </c>
      <c r="D78" s="10">
        <v>1</v>
      </c>
      <c r="E78" s="11" t="s">
        <v>12</v>
      </c>
      <c r="F78" s="12">
        <v>99.04</v>
      </c>
      <c r="G78" s="13" t="s">
        <v>15</v>
      </c>
      <c r="H78" s="21">
        <v>8.67</v>
      </c>
      <c r="I78" s="22">
        <v>1</v>
      </c>
      <c r="J78" s="21">
        <f t="shared" si="6"/>
        <v>277.31200000000001</v>
      </c>
      <c r="K78" s="24"/>
      <c r="M78" s="17">
        <f t="shared" si="5"/>
        <v>277.31200000000001</v>
      </c>
    </row>
    <row r="79" spans="1:13" x14ac:dyDescent="0.25">
      <c r="A79">
        <v>78</v>
      </c>
      <c r="B79" s="9" t="s">
        <v>11</v>
      </c>
      <c r="C79" s="9" t="s">
        <v>11</v>
      </c>
      <c r="D79" s="10">
        <v>1</v>
      </c>
      <c r="E79" s="11" t="s">
        <v>12</v>
      </c>
      <c r="F79" s="23">
        <v>79.94</v>
      </c>
      <c r="G79" s="13" t="s">
        <v>15</v>
      </c>
      <c r="H79" s="21">
        <v>8.65</v>
      </c>
      <c r="I79" s="22">
        <v>1</v>
      </c>
      <c r="J79" s="21">
        <f t="shared" si="6"/>
        <v>223.83199999999999</v>
      </c>
      <c r="K79" s="24"/>
      <c r="M79" s="17">
        <f t="shared" si="5"/>
        <v>223.83199999999999</v>
      </c>
    </row>
    <row r="80" spans="1:13" x14ac:dyDescent="0.25">
      <c r="A80">
        <v>79</v>
      </c>
      <c r="B80" s="9" t="s">
        <v>11</v>
      </c>
      <c r="C80" s="9" t="s">
        <v>11</v>
      </c>
      <c r="D80" s="10">
        <v>1</v>
      </c>
      <c r="E80" s="11" t="s">
        <v>12</v>
      </c>
      <c r="F80" s="23">
        <v>95.1</v>
      </c>
      <c r="G80" s="13" t="s">
        <v>15</v>
      </c>
      <c r="H80" s="21">
        <v>8.6</v>
      </c>
      <c r="I80" s="22">
        <v>1</v>
      </c>
      <c r="J80" s="21">
        <f t="shared" si="6"/>
        <v>266.27999999999997</v>
      </c>
      <c r="K80" s="24"/>
      <c r="M80" s="17">
        <f t="shared" si="5"/>
        <v>266.27999999999997</v>
      </c>
    </row>
    <row r="81" spans="1:13" x14ac:dyDescent="0.25">
      <c r="A81">
        <v>80</v>
      </c>
      <c r="B81" s="9" t="s">
        <v>11</v>
      </c>
      <c r="C81" s="9" t="s">
        <v>11</v>
      </c>
      <c r="D81" s="10">
        <v>1</v>
      </c>
      <c r="E81" s="11" t="s">
        <v>12</v>
      </c>
      <c r="F81" s="12">
        <v>90</v>
      </c>
      <c r="G81" s="13" t="s">
        <v>15</v>
      </c>
      <c r="H81" s="21">
        <v>8.6</v>
      </c>
      <c r="I81" s="22">
        <v>1</v>
      </c>
      <c r="J81" s="21">
        <f t="shared" si="6"/>
        <v>251.99999999999997</v>
      </c>
      <c r="K81" s="24"/>
      <c r="M81" s="17">
        <f t="shared" si="5"/>
        <v>251.99999999999997</v>
      </c>
    </row>
    <row r="82" spans="1:13" x14ac:dyDescent="0.25">
      <c r="A82">
        <v>81</v>
      </c>
      <c r="B82" s="9" t="s">
        <v>11</v>
      </c>
      <c r="C82" s="9" t="s">
        <v>11</v>
      </c>
      <c r="D82" s="10">
        <v>1</v>
      </c>
      <c r="E82" s="11" t="s">
        <v>12</v>
      </c>
      <c r="F82" s="12">
        <v>99.57</v>
      </c>
      <c r="G82" s="13" t="s">
        <v>15</v>
      </c>
      <c r="H82" s="21">
        <v>8.6</v>
      </c>
      <c r="I82" s="22">
        <v>1</v>
      </c>
      <c r="J82" s="21">
        <f t="shared" si="6"/>
        <v>278.79599999999994</v>
      </c>
      <c r="K82" s="24"/>
      <c r="M82" s="17">
        <f t="shared" si="5"/>
        <v>278.79599999999994</v>
      </c>
    </row>
    <row r="83" spans="1:13" x14ac:dyDescent="0.25">
      <c r="A83">
        <v>82</v>
      </c>
      <c r="B83" s="9" t="s">
        <v>11</v>
      </c>
      <c r="C83" s="9" t="s">
        <v>11</v>
      </c>
      <c r="D83" s="10">
        <v>1</v>
      </c>
      <c r="E83" s="11" t="s">
        <v>12</v>
      </c>
      <c r="F83" s="12">
        <v>96.81</v>
      </c>
      <c r="G83" s="13" t="s">
        <v>15</v>
      </c>
      <c r="H83" s="21">
        <v>8.6</v>
      </c>
      <c r="I83" s="22">
        <v>1</v>
      </c>
      <c r="J83" s="21">
        <f t="shared" si="6"/>
        <v>271.06799999999998</v>
      </c>
      <c r="K83" s="24"/>
      <c r="M83" s="17">
        <f t="shared" si="5"/>
        <v>271.06799999999998</v>
      </c>
    </row>
    <row r="84" spans="1:13" x14ac:dyDescent="0.25">
      <c r="A84">
        <v>83</v>
      </c>
      <c r="B84" s="9" t="s">
        <v>11</v>
      </c>
      <c r="C84" s="9" t="s">
        <v>11</v>
      </c>
      <c r="D84" s="10">
        <v>1</v>
      </c>
      <c r="E84" s="11" t="s">
        <v>12</v>
      </c>
      <c r="F84" s="12">
        <v>57.4</v>
      </c>
      <c r="G84" s="13" t="s">
        <v>15</v>
      </c>
      <c r="H84" s="21">
        <v>8.6</v>
      </c>
      <c r="I84" s="22">
        <v>1</v>
      </c>
      <c r="J84" s="21">
        <f t="shared" si="6"/>
        <v>160.72</v>
      </c>
      <c r="K84" s="24"/>
      <c r="M84" s="17">
        <f t="shared" si="5"/>
        <v>160.72</v>
      </c>
    </row>
    <row r="85" spans="1:13" x14ac:dyDescent="0.25">
      <c r="A85">
        <v>84</v>
      </c>
      <c r="B85" s="9" t="s">
        <v>11</v>
      </c>
      <c r="C85" s="9" t="s">
        <v>11</v>
      </c>
      <c r="D85" s="10">
        <v>1</v>
      </c>
      <c r="E85" s="11" t="s">
        <v>12</v>
      </c>
      <c r="F85" s="12">
        <v>90.96</v>
      </c>
      <c r="G85" s="13" t="s">
        <v>15</v>
      </c>
      <c r="H85" s="21">
        <v>8.6</v>
      </c>
      <c r="I85" s="22">
        <v>1</v>
      </c>
      <c r="J85" s="21">
        <f t="shared" si="6"/>
        <v>254.68799999999996</v>
      </c>
      <c r="K85" s="24"/>
      <c r="L85" s="37"/>
      <c r="M85" s="17">
        <f t="shared" si="5"/>
        <v>254.68799999999996</v>
      </c>
    </row>
    <row r="86" spans="1:13" x14ac:dyDescent="0.25">
      <c r="A86">
        <v>85</v>
      </c>
      <c r="B86" s="9" t="s">
        <v>11</v>
      </c>
      <c r="C86" s="9" t="s">
        <v>11</v>
      </c>
      <c r="D86" s="10">
        <v>1</v>
      </c>
      <c r="E86" s="11" t="s">
        <v>12</v>
      </c>
      <c r="F86" s="12">
        <v>97.66</v>
      </c>
      <c r="G86" s="13" t="s">
        <v>15</v>
      </c>
      <c r="H86" s="21">
        <v>8.6</v>
      </c>
      <c r="I86" s="22">
        <v>1</v>
      </c>
      <c r="J86" s="21">
        <f t="shared" si="6"/>
        <v>273.44799999999998</v>
      </c>
      <c r="K86" s="24"/>
      <c r="M86" s="17">
        <f t="shared" si="5"/>
        <v>273.44799999999998</v>
      </c>
    </row>
    <row r="87" spans="1:13" x14ac:dyDescent="0.25">
      <c r="A87">
        <v>86</v>
      </c>
      <c r="B87" s="9" t="s">
        <v>11</v>
      </c>
      <c r="C87" s="9" t="s">
        <v>11</v>
      </c>
      <c r="D87" s="10">
        <v>1</v>
      </c>
      <c r="E87" s="11" t="s">
        <v>12</v>
      </c>
      <c r="F87" s="12">
        <v>99.57</v>
      </c>
      <c r="G87" s="13" t="s">
        <v>15</v>
      </c>
      <c r="H87" s="21">
        <v>8.6</v>
      </c>
      <c r="I87" s="22">
        <v>1</v>
      </c>
      <c r="J87" s="21">
        <f t="shared" si="6"/>
        <v>278.79599999999994</v>
      </c>
      <c r="K87" s="24"/>
      <c r="M87" s="17">
        <f t="shared" si="5"/>
        <v>278.79599999999994</v>
      </c>
    </row>
    <row r="88" spans="1:13" x14ac:dyDescent="0.25">
      <c r="A88">
        <v>87</v>
      </c>
      <c r="B88" s="9" t="s">
        <v>11</v>
      </c>
      <c r="C88" s="9" t="s">
        <v>11</v>
      </c>
      <c r="D88" s="10">
        <v>1</v>
      </c>
      <c r="E88" s="11" t="s">
        <v>12</v>
      </c>
      <c r="F88" s="12">
        <v>93.7</v>
      </c>
      <c r="G88" s="13" t="s">
        <v>15</v>
      </c>
      <c r="H88" s="21">
        <v>8.52</v>
      </c>
      <c r="I88" s="22">
        <v>1</v>
      </c>
      <c r="J88" s="21">
        <f t="shared" si="6"/>
        <v>262.36</v>
      </c>
      <c r="K88" s="24"/>
      <c r="L88" s="1"/>
      <c r="M88" s="17">
        <f t="shared" si="5"/>
        <v>262.36</v>
      </c>
    </row>
    <row r="89" spans="1:13" x14ac:dyDescent="0.25">
      <c r="A89">
        <v>88</v>
      </c>
      <c r="B89" s="9" t="s">
        <v>11</v>
      </c>
      <c r="C89" s="9" t="s">
        <v>11</v>
      </c>
      <c r="D89" s="10">
        <v>1</v>
      </c>
      <c r="E89" s="11" t="s">
        <v>12</v>
      </c>
      <c r="F89" s="23">
        <v>89.88</v>
      </c>
      <c r="G89" s="13" t="s">
        <v>15</v>
      </c>
      <c r="H89" s="21">
        <v>8.4700000000000006</v>
      </c>
      <c r="I89" s="38">
        <f>2/3</f>
        <v>0.66666666666666663</v>
      </c>
      <c r="J89" s="21">
        <f t="shared" si="6"/>
        <v>167.77599999999995</v>
      </c>
      <c r="K89" s="24"/>
      <c r="M89" s="17">
        <f t="shared" si="5"/>
        <v>167.77599999999995</v>
      </c>
    </row>
    <row r="90" spans="1:13" x14ac:dyDescent="0.25">
      <c r="A90">
        <v>89</v>
      </c>
      <c r="B90" s="9" t="s">
        <v>11</v>
      </c>
      <c r="C90" s="9" t="s">
        <v>11</v>
      </c>
      <c r="D90" s="10">
        <v>1</v>
      </c>
      <c r="E90" s="11" t="s">
        <v>12</v>
      </c>
      <c r="F90" s="12">
        <v>77.680000000000007</v>
      </c>
      <c r="G90" s="13" t="s">
        <v>15</v>
      </c>
      <c r="H90" s="21">
        <v>8.34</v>
      </c>
      <c r="I90" s="22">
        <v>1</v>
      </c>
      <c r="J90" s="21">
        <f t="shared" si="6"/>
        <v>217.50400000000002</v>
      </c>
      <c r="K90" s="24"/>
      <c r="L90" s="1"/>
      <c r="M90" s="17">
        <f t="shared" si="5"/>
        <v>217.50400000000002</v>
      </c>
    </row>
    <row r="91" spans="1:13" x14ac:dyDescent="0.25">
      <c r="A91">
        <v>90</v>
      </c>
      <c r="B91" s="9" t="s">
        <v>11</v>
      </c>
      <c r="C91" s="9" t="s">
        <v>11</v>
      </c>
      <c r="D91" s="10">
        <v>1</v>
      </c>
      <c r="E91" s="11" t="s">
        <v>12</v>
      </c>
      <c r="F91" s="12">
        <v>97.76</v>
      </c>
      <c r="G91" s="13" t="s">
        <v>15</v>
      </c>
      <c r="H91" s="21">
        <v>8.3000000000000007</v>
      </c>
      <c r="I91" s="38">
        <f t="shared" ref="I91:I99" si="7">2/3</f>
        <v>0.66666666666666663</v>
      </c>
      <c r="J91" s="21">
        <f t="shared" si="6"/>
        <v>182.48533333333333</v>
      </c>
      <c r="K91" s="24"/>
      <c r="M91" s="17">
        <f t="shared" si="5"/>
        <v>182.48533333333333</v>
      </c>
    </row>
    <row r="92" spans="1:13" x14ac:dyDescent="0.25">
      <c r="A92">
        <v>91</v>
      </c>
      <c r="B92" s="9" t="s">
        <v>11</v>
      </c>
      <c r="C92" s="9" t="s">
        <v>11</v>
      </c>
      <c r="D92" s="10">
        <v>1</v>
      </c>
      <c r="E92" s="11" t="s">
        <v>12</v>
      </c>
      <c r="F92" s="23">
        <v>75.900000000000006</v>
      </c>
      <c r="G92" s="13" t="s">
        <v>16</v>
      </c>
      <c r="H92" s="39">
        <v>8.3000000000000007</v>
      </c>
      <c r="I92" s="40">
        <f t="shared" si="7"/>
        <v>0.66666666666666663</v>
      </c>
      <c r="J92" s="39">
        <f>2.36*F92*I92</f>
        <v>119.416</v>
      </c>
      <c r="K92" s="24"/>
      <c r="M92" s="17">
        <f t="shared" si="5"/>
        <v>119.416</v>
      </c>
    </row>
    <row r="93" spans="1:13" x14ac:dyDescent="0.25">
      <c r="A93">
        <v>92</v>
      </c>
      <c r="B93" s="9" t="s">
        <v>11</v>
      </c>
      <c r="C93" s="9" t="s">
        <v>11</v>
      </c>
      <c r="D93" s="10">
        <f>30/36</f>
        <v>0.83333333333333337</v>
      </c>
      <c r="E93" s="11" t="s">
        <v>12</v>
      </c>
      <c r="F93" s="12">
        <v>80.709999999999994</v>
      </c>
      <c r="G93" s="13" t="s">
        <v>15</v>
      </c>
      <c r="H93" s="21">
        <v>8.0399999999999991</v>
      </c>
      <c r="I93" s="38">
        <f t="shared" si="7"/>
        <v>0.66666666666666663</v>
      </c>
      <c r="J93" s="21">
        <f>2.8*F93*I93</f>
        <v>150.65866666666665</v>
      </c>
      <c r="K93" s="24"/>
      <c r="M93" s="17">
        <f t="shared" si="5"/>
        <v>150.65866666666665</v>
      </c>
    </row>
    <row r="94" spans="1:13" x14ac:dyDescent="0.25">
      <c r="A94">
        <v>93</v>
      </c>
      <c r="B94" s="9" t="s">
        <v>11</v>
      </c>
      <c r="C94" s="9" t="s">
        <v>11</v>
      </c>
      <c r="D94" s="10">
        <f>24/36</f>
        <v>0.66666666666666663</v>
      </c>
      <c r="E94" s="11" t="s">
        <v>12</v>
      </c>
      <c r="F94" s="12">
        <v>48.33</v>
      </c>
      <c r="G94" s="13" t="s">
        <v>15</v>
      </c>
      <c r="H94" s="21">
        <v>8</v>
      </c>
      <c r="I94" s="38">
        <f t="shared" si="7"/>
        <v>0.66666666666666663</v>
      </c>
      <c r="J94" s="21">
        <f>2.8*F94*I94</f>
        <v>90.21599999999998</v>
      </c>
      <c r="K94" s="24"/>
      <c r="M94" s="17">
        <f t="shared" si="5"/>
        <v>90.21599999999998</v>
      </c>
    </row>
    <row r="95" spans="1:13" x14ac:dyDescent="0.25">
      <c r="A95">
        <v>94</v>
      </c>
      <c r="B95" s="9" t="s">
        <v>11</v>
      </c>
      <c r="C95" s="9" t="s">
        <v>11</v>
      </c>
      <c r="D95" s="10">
        <v>1</v>
      </c>
      <c r="E95" s="11" t="s">
        <v>12</v>
      </c>
      <c r="F95" s="12">
        <v>93.5</v>
      </c>
      <c r="G95" s="13" t="s">
        <v>15</v>
      </c>
      <c r="H95" s="21">
        <v>7.68</v>
      </c>
      <c r="I95" s="38">
        <f t="shared" si="7"/>
        <v>0.66666666666666663</v>
      </c>
      <c r="J95" s="21">
        <f>2.8*F95*I95</f>
        <v>174.53333333333333</v>
      </c>
      <c r="K95" s="24"/>
      <c r="M95" s="17">
        <f t="shared" si="5"/>
        <v>174.53333333333333</v>
      </c>
    </row>
    <row r="96" spans="1:13" x14ac:dyDescent="0.25">
      <c r="A96">
        <v>95</v>
      </c>
      <c r="B96" s="9" t="s">
        <v>11</v>
      </c>
      <c r="C96" s="9" t="s">
        <v>11</v>
      </c>
      <c r="D96" s="10">
        <v>1</v>
      </c>
      <c r="E96" s="11" t="s">
        <v>12</v>
      </c>
      <c r="F96" s="12">
        <v>97.35</v>
      </c>
      <c r="G96" s="13" t="s">
        <v>15</v>
      </c>
      <c r="H96" s="21">
        <v>7.62</v>
      </c>
      <c r="I96" s="38">
        <f t="shared" si="7"/>
        <v>0.66666666666666663</v>
      </c>
      <c r="J96" s="21">
        <f>2.8*F96*I96</f>
        <v>181.71999999999997</v>
      </c>
      <c r="K96" s="24"/>
      <c r="L96" s="1"/>
      <c r="M96" s="17">
        <f t="shared" si="5"/>
        <v>181.71999999999997</v>
      </c>
    </row>
    <row r="97" spans="1:13" x14ac:dyDescent="0.25">
      <c r="A97">
        <v>96</v>
      </c>
      <c r="B97" s="9" t="s">
        <v>11</v>
      </c>
      <c r="C97" s="9" t="s">
        <v>11</v>
      </c>
      <c r="D97" s="10">
        <v>1</v>
      </c>
      <c r="E97" s="11" t="s">
        <v>12</v>
      </c>
      <c r="F97" s="12">
        <v>94.26</v>
      </c>
      <c r="G97" s="13" t="s">
        <v>13</v>
      </c>
      <c r="H97" s="14">
        <v>7.25</v>
      </c>
      <c r="I97" s="41">
        <f t="shared" si="7"/>
        <v>0.66666666666666663</v>
      </c>
      <c r="J97" s="14">
        <f>3.1*F97*I97</f>
        <v>194.804</v>
      </c>
      <c r="K97" s="24"/>
      <c r="L97" s="1"/>
      <c r="M97" s="17">
        <f t="shared" si="5"/>
        <v>194.804</v>
      </c>
    </row>
    <row r="98" spans="1:13" x14ac:dyDescent="0.25">
      <c r="A98">
        <v>97</v>
      </c>
      <c r="B98" s="9" t="s">
        <v>11</v>
      </c>
      <c r="C98" s="9" t="s">
        <v>11</v>
      </c>
      <c r="D98" s="10">
        <f>24/36</f>
        <v>0.66666666666666663</v>
      </c>
      <c r="E98" s="11" t="s">
        <v>12</v>
      </c>
      <c r="F98" s="12">
        <v>61.55</v>
      </c>
      <c r="G98" s="13" t="s">
        <v>15</v>
      </c>
      <c r="H98" s="21">
        <v>6.99</v>
      </c>
      <c r="I98" s="38">
        <f t="shared" si="7"/>
        <v>0.66666666666666663</v>
      </c>
      <c r="J98" s="21">
        <f>2.8*F98*I98</f>
        <v>114.89333333333332</v>
      </c>
      <c r="K98" s="24"/>
      <c r="M98" s="17">
        <f t="shared" si="5"/>
        <v>114.89333333333332</v>
      </c>
    </row>
    <row r="99" spans="1:13" x14ac:dyDescent="0.25">
      <c r="A99">
        <v>98</v>
      </c>
      <c r="B99" s="9" t="s">
        <v>11</v>
      </c>
      <c r="C99" s="9" t="s">
        <v>11</v>
      </c>
      <c r="D99" s="10">
        <v>1</v>
      </c>
      <c r="E99" s="11" t="s">
        <v>12</v>
      </c>
      <c r="F99" s="12">
        <v>91.28</v>
      </c>
      <c r="G99" s="13" t="s">
        <v>15</v>
      </c>
      <c r="H99" s="21">
        <v>6.36</v>
      </c>
      <c r="I99" s="38">
        <f t="shared" si="7"/>
        <v>0.66666666666666663</v>
      </c>
      <c r="J99" s="21">
        <f>2.8*F99*I99</f>
        <v>170.3893333333333</v>
      </c>
      <c r="K99" s="24"/>
      <c r="M99" s="17">
        <f t="shared" si="5"/>
        <v>170.3893333333333</v>
      </c>
    </row>
    <row r="100" spans="1:13" x14ac:dyDescent="0.25">
      <c r="D100" s="42"/>
      <c r="E100" s="43"/>
      <c r="F100" s="44"/>
      <c r="H100" s="37"/>
      <c r="I100" s="45" t="s">
        <v>17</v>
      </c>
      <c r="J100" s="46">
        <f>SUM(J2:J99)</f>
        <v>24763.42909999999</v>
      </c>
      <c r="K100" s="47">
        <f>SUM(K2:K99)</f>
        <v>17</v>
      </c>
      <c r="L100" s="48">
        <f>SUM(L2:L99)</f>
        <v>1265.4499999999998</v>
      </c>
      <c r="M100" s="46">
        <f>SUM(M2:M99)</f>
        <v>26028.879099999995</v>
      </c>
    </row>
    <row r="101" spans="1:13" x14ac:dyDescent="0.25">
      <c r="D101" s="42"/>
      <c r="E101" s="43" t="s">
        <v>18</v>
      </c>
      <c r="F101" s="49">
        <v>8822.17</v>
      </c>
      <c r="H101" s="37"/>
      <c r="I101" s="50"/>
      <c r="J101" s="37"/>
      <c r="K101" s="37"/>
    </row>
    <row r="102" spans="1:13" x14ac:dyDescent="0.25">
      <c r="D102" s="42"/>
      <c r="E102" s="51" t="s">
        <v>19</v>
      </c>
      <c r="F102" s="52">
        <v>26028.9</v>
      </c>
      <c r="H102" s="37"/>
      <c r="I102" s="45"/>
      <c r="J102" s="53"/>
      <c r="K102" s="53"/>
    </row>
    <row r="103" spans="1:13" x14ac:dyDescent="0.25">
      <c r="D103" s="42"/>
      <c r="E103" s="54" t="s">
        <v>20</v>
      </c>
      <c r="F103" s="55">
        <f>F102/F101</f>
        <v>2.9503965577629994</v>
      </c>
      <c r="H103" s="37"/>
      <c r="I103" s="50"/>
      <c r="J103" s="37"/>
      <c r="K103" s="37"/>
      <c r="L103" s="56">
        <f>J100+L100</f>
        <v>26028.879099999991</v>
      </c>
    </row>
    <row r="104" spans="1:13" x14ac:dyDescent="0.25">
      <c r="D104" s="42"/>
      <c r="H104" s="37"/>
      <c r="I104" s="50"/>
      <c r="J104" s="37"/>
      <c r="K104" s="37"/>
    </row>
    <row r="105" spans="1:13" x14ac:dyDescent="0.25">
      <c r="D105" s="57"/>
      <c r="E105" s="58" t="s">
        <v>21</v>
      </c>
      <c r="F105" s="58" t="s">
        <v>22</v>
      </c>
      <c r="G105" s="59"/>
      <c r="H105" s="24"/>
      <c r="I105" s="50"/>
      <c r="J105" s="37"/>
      <c r="K105" s="37"/>
    </row>
    <row r="106" spans="1:13" x14ac:dyDescent="0.25">
      <c r="C106" s="60"/>
      <c r="D106" s="61" t="s">
        <v>23</v>
      </c>
      <c r="E106" s="62">
        <v>0.8</v>
      </c>
      <c r="F106" s="63">
        <f>F103/100*80</f>
        <v>2.3603172462103994</v>
      </c>
      <c r="G106" s="59"/>
      <c r="H106" s="24"/>
      <c r="I106" s="50"/>
      <c r="J106" s="37"/>
      <c r="K106" s="37"/>
    </row>
    <row r="107" spans="1:13" x14ac:dyDescent="0.25">
      <c r="C107" s="64"/>
      <c r="D107" s="65" t="s">
        <v>24</v>
      </c>
      <c r="E107" s="66">
        <v>0.95</v>
      </c>
      <c r="F107" s="67">
        <f>F103/100*95</f>
        <v>2.8028767298748494</v>
      </c>
      <c r="G107" s="59"/>
      <c r="H107" s="24"/>
      <c r="I107" s="50"/>
      <c r="J107" s="37"/>
      <c r="K107" s="37"/>
    </row>
    <row r="108" spans="1:13" x14ac:dyDescent="0.25">
      <c r="C108" s="68"/>
      <c r="D108" s="69" t="s">
        <v>25</v>
      </c>
      <c r="E108" s="70">
        <v>1.05</v>
      </c>
      <c r="F108" s="71">
        <f>F103/100*105</f>
        <v>3.0979163856511494</v>
      </c>
      <c r="G108" s="59"/>
      <c r="H108" s="24"/>
      <c r="I108" s="50"/>
      <c r="J108" s="37"/>
      <c r="K108" s="37"/>
    </row>
    <row r="109" spans="1:13" x14ac:dyDescent="0.25">
      <c r="C109" s="72"/>
      <c r="D109" s="73" t="s">
        <v>26</v>
      </c>
      <c r="E109" s="74">
        <v>1.1499999999999999</v>
      </c>
      <c r="F109" s="75">
        <f>F103/100*115</f>
        <v>3.3929560414274493</v>
      </c>
      <c r="G109" s="59"/>
      <c r="H109" s="24"/>
      <c r="I109" s="50"/>
      <c r="J109" s="37"/>
      <c r="K109" s="37"/>
    </row>
    <row r="110" spans="1:13" x14ac:dyDescent="0.25">
      <c r="D110" s="76" t="s">
        <v>27</v>
      </c>
      <c r="E110" s="77" t="s">
        <v>16</v>
      </c>
      <c r="F110" s="78">
        <f>F106*100</f>
        <v>236.03172462103993</v>
      </c>
      <c r="G110" s="59"/>
      <c r="H110" s="24"/>
      <c r="I110" s="50"/>
      <c r="J110" s="37"/>
      <c r="K110" s="37"/>
    </row>
    <row r="111" spans="1:13" x14ac:dyDescent="0.25">
      <c r="D111" s="79"/>
      <c r="E111" s="77" t="s">
        <v>15</v>
      </c>
      <c r="F111" s="78">
        <f>F107*100</f>
        <v>280.28767298748494</v>
      </c>
      <c r="H111" s="37"/>
      <c r="I111" s="50"/>
      <c r="J111" s="37"/>
      <c r="K111" s="37"/>
    </row>
    <row r="112" spans="1:13" x14ac:dyDescent="0.25">
      <c r="D112" s="80"/>
      <c r="E112" s="77" t="s">
        <v>13</v>
      </c>
      <c r="F112" s="78">
        <f>F108*100</f>
        <v>309.79163856511491</v>
      </c>
      <c r="H112" s="37"/>
      <c r="I112" s="50"/>
      <c r="J112" s="37"/>
      <c r="K112" s="37"/>
    </row>
    <row r="113" spans="4:11" x14ac:dyDescent="0.25">
      <c r="D113" s="80"/>
      <c r="E113" s="77" t="s">
        <v>14</v>
      </c>
      <c r="F113" s="78">
        <f>F109*100</f>
        <v>339.29560414274493</v>
      </c>
      <c r="H113" s="37"/>
      <c r="I113" s="50"/>
      <c r="J113" s="37"/>
      <c r="K113" s="37"/>
    </row>
    <row r="114" spans="4:11" x14ac:dyDescent="0.25">
      <c r="D114" s="42"/>
      <c r="E114" s="42"/>
      <c r="F114" s="42"/>
      <c r="H114" s="37"/>
      <c r="I114" s="50"/>
      <c r="J114" s="37"/>
      <c r="K114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2025-01-24T11:53:19Z</dcterms:modified>
</cp:coreProperties>
</file>